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19410" windowHeight="10410"/>
  </bookViews>
  <sheets>
    <sheet name="planning BP MMV 21" sheetId="1" r:id="rId1"/>
    <sheet name="planning annuel" sheetId="4" r:id="rId2"/>
    <sheet name="impression" sheetId="3" r:id="rId3"/>
    <sheet name="données" sheetId="2" r:id="rId4"/>
  </sheets>
  <definedNames>
    <definedName name="_xlnm._FilterDatabase" localSheetId="2" hidden="1">impression!$B$8:$F$8</definedName>
    <definedName name="_xlnm._FilterDatabase" localSheetId="0" hidden="1">'planning BP MMV 21'!$B$5:$G$258</definedName>
    <definedName name="A._Chanard" localSheetId="3">'planning BP MMV 21'!$G$6</definedName>
    <definedName name="durée">'planning BP MMV 21'!$D$6+données!$C$1:$C$3</definedName>
    <definedName name="intervenants">données!$A$1:$A$21</definedName>
    <definedName name="UC">données!$A:$A</definedName>
    <definedName name="_xlnm.Print_Area" localSheetId="2">impression!$B$1:$F$193</definedName>
    <definedName name="_xlnm.Print_Area" localSheetId="1">'planning annuel'!$A$2:$AL$42</definedName>
    <definedName name="_xlnm.Print_Area" localSheetId="0">'planning BP MMV 21'!$A$1:$G$258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28" i="4"/>
  <c r="AD22" l="1"/>
  <c r="A5"/>
  <c r="AG37" l="1"/>
  <c r="M5" i="1"/>
  <c r="O5" s="1"/>
  <c r="M4"/>
  <c r="M3"/>
  <c r="M2"/>
  <c r="M1"/>
  <c r="N1" l="1"/>
  <c r="J5"/>
  <c r="AA21" i="4"/>
  <c r="I17"/>
  <c r="O31"/>
  <c r="AD21"/>
  <c r="C98" i="1" l="1"/>
  <c r="C64"/>
  <c r="L8" i="4" l="1"/>
  <c r="L7"/>
  <c r="L6"/>
  <c r="I35"/>
  <c r="I34"/>
  <c r="C78" i="1"/>
  <c r="C80" s="1"/>
  <c r="C82" s="1"/>
  <c r="C84" s="1"/>
  <c r="R16" i="4" l="1"/>
  <c r="R15"/>
  <c r="R14"/>
  <c r="R13"/>
  <c r="R12"/>
  <c r="C156" i="1"/>
  <c r="U16" i="4"/>
  <c r="U15"/>
  <c r="U14"/>
  <c r="U13"/>
  <c r="U12"/>
  <c r="C179" i="1"/>
  <c r="C181" s="1"/>
  <c r="C183" s="1"/>
  <c r="C185" s="1"/>
  <c r="AA30" i="4"/>
  <c r="AA29"/>
  <c r="AG38"/>
  <c r="O19"/>
  <c r="O18"/>
  <c r="O17"/>
  <c r="O16"/>
  <c r="O15"/>
  <c r="C123" i="1"/>
  <c r="C125" s="1"/>
  <c r="C127" s="1"/>
  <c r="C129" s="1"/>
  <c r="AD20" i="4"/>
  <c r="AD19"/>
  <c r="C261" i="1"/>
  <c r="C263" s="1"/>
  <c r="C265" s="1"/>
  <c r="C267" s="1"/>
  <c r="AA18" i="4"/>
  <c r="AA17"/>
  <c r="AA16"/>
  <c r="AA15"/>
  <c r="AA14"/>
  <c r="AA11"/>
  <c r="AA10"/>
  <c r="AA9"/>
  <c r="AA8"/>
  <c r="AA7"/>
  <c r="C233" i="1"/>
  <c r="X20" i="4"/>
  <c r="X19"/>
  <c r="X18"/>
  <c r="X17"/>
  <c r="X16"/>
  <c r="X6"/>
  <c r="U36"/>
  <c r="U35"/>
  <c r="U34"/>
  <c r="U33"/>
  <c r="U30"/>
  <c r="U29"/>
  <c r="U28"/>
  <c r="U27"/>
  <c r="U26"/>
  <c r="C199" i="1"/>
  <c r="U9" i="4"/>
  <c r="U8"/>
  <c r="U7"/>
  <c r="U6"/>
  <c r="R33"/>
  <c r="R9"/>
  <c r="R8"/>
  <c r="R7"/>
  <c r="R6"/>
  <c r="O36"/>
  <c r="O33"/>
  <c r="O32"/>
  <c r="O30"/>
  <c r="O29"/>
  <c r="O12"/>
  <c r="O11"/>
  <c r="O10"/>
  <c r="O9"/>
  <c r="O8"/>
  <c r="L22"/>
  <c r="L21"/>
  <c r="L20"/>
  <c r="L19"/>
  <c r="L18"/>
  <c r="L15"/>
  <c r="L14"/>
  <c r="L13"/>
  <c r="L12"/>
  <c r="L11"/>
  <c r="L37" s="1"/>
  <c r="C89" i="1"/>
  <c r="C91" s="1"/>
  <c r="C93" s="1"/>
  <c r="C95" s="1"/>
  <c r="I24" i="4"/>
  <c r="I23"/>
  <c r="I22"/>
  <c r="I21"/>
  <c r="I20"/>
  <c r="I16"/>
  <c r="I15"/>
  <c r="I14"/>
  <c r="I13"/>
  <c r="I37" s="1"/>
  <c r="F13"/>
  <c r="F12"/>
  <c r="F11"/>
  <c r="F10"/>
  <c r="F9"/>
  <c r="C32"/>
  <c r="F6"/>
  <c r="C35"/>
  <c r="C34"/>
  <c r="C33"/>
  <c r="C22"/>
  <c r="C21"/>
  <c r="C20"/>
  <c r="C19"/>
  <c r="C18"/>
  <c r="C11"/>
  <c r="C37" s="1"/>
  <c r="C12"/>
  <c r="C13"/>
  <c r="C14"/>
  <c r="C15"/>
  <c r="C17" i="1"/>
  <c r="R37" i="4" l="1"/>
  <c r="U37"/>
  <c r="O37"/>
  <c r="AA37"/>
  <c r="AD37"/>
  <c r="F37"/>
  <c r="X37"/>
  <c r="C160" i="1"/>
  <c r="C162" s="1"/>
  <c r="C158"/>
  <c r="X38" i="4"/>
  <c r="AA38"/>
  <c r="F38"/>
  <c r="AD38"/>
  <c r="C38"/>
  <c r="I38"/>
  <c r="L38"/>
  <c r="O38"/>
  <c r="R38"/>
  <c r="U38"/>
  <c r="D58" i="3"/>
  <c r="E72" l="1"/>
  <c r="B61" l="1"/>
  <c r="E61"/>
  <c r="F61"/>
  <c r="D61"/>
  <c r="C61"/>
  <c r="D171" l="1"/>
  <c r="F164"/>
  <c r="D164"/>
  <c r="C164"/>
  <c r="B164"/>
  <c r="F144"/>
  <c r="D144"/>
  <c r="C144"/>
  <c r="B144"/>
  <c r="E87"/>
  <c r="E90"/>
  <c r="F82"/>
  <c r="F72"/>
  <c r="D72"/>
  <c r="C72"/>
  <c r="B72"/>
  <c r="F62"/>
  <c r="F41"/>
  <c r="F31"/>
  <c r="D31"/>
  <c r="F21"/>
  <c r="D21"/>
  <c r="C21"/>
  <c r="B21"/>
  <c r="A3" i="4" l="1"/>
  <c r="D19" i="3" l="1"/>
  <c r="D175" l="1"/>
  <c r="C175"/>
  <c r="D133"/>
  <c r="C133"/>
  <c r="F193" l="1"/>
  <c r="E193"/>
  <c r="D193"/>
  <c r="C193"/>
  <c r="F192"/>
  <c r="E192"/>
  <c r="D192"/>
  <c r="C192"/>
  <c r="F191"/>
  <c r="E191"/>
  <c r="D191"/>
  <c r="C191"/>
  <c r="F190"/>
  <c r="E190"/>
  <c r="D190"/>
  <c r="C190"/>
  <c r="F189"/>
  <c r="E189"/>
  <c r="D189"/>
  <c r="C189"/>
  <c r="B193"/>
  <c r="B192"/>
  <c r="B191"/>
  <c r="B190"/>
  <c r="B189"/>
  <c r="F174"/>
  <c r="D174"/>
  <c r="C174"/>
  <c r="B174"/>
  <c r="D154"/>
  <c r="F154"/>
  <c r="F134"/>
  <c r="D134"/>
  <c r="C134"/>
  <c r="B134"/>
  <c r="D113"/>
  <c r="B83"/>
  <c r="C83"/>
  <c r="D83"/>
  <c r="F83"/>
  <c r="F91"/>
  <c r="E91"/>
  <c r="D91"/>
  <c r="C91"/>
  <c r="F90"/>
  <c r="D90"/>
  <c r="C90"/>
  <c r="F88"/>
  <c r="E88"/>
  <c r="D88"/>
  <c r="C88"/>
  <c r="F87"/>
  <c r="D87"/>
  <c r="C87"/>
  <c r="B91"/>
  <c r="B90"/>
  <c r="B89"/>
  <c r="B88"/>
  <c r="B87"/>
  <c r="D41"/>
  <c r="C41"/>
  <c r="D35"/>
  <c r="D82" l="1"/>
  <c r="C82"/>
  <c r="D69"/>
  <c r="B41" l="1"/>
  <c r="F168" l="1"/>
  <c r="F148"/>
  <c r="E148"/>
  <c r="D148"/>
  <c r="C148"/>
  <c r="B148"/>
  <c r="F183" l="1"/>
  <c r="E183"/>
  <c r="D183"/>
  <c r="C183"/>
  <c r="F182"/>
  <c r="E182"/>
  <c r="D182"/>
  <c r="C182"/>
  <c r="F180"/>
  <c r="E180"/>
  <c r="D180"/>
  <c r="C180"/>
  <c r="F179"/>
  <c r="E179"/>
  <c r="D179"/>
  <c r="C179"/>
  <c r="F172"/>
  <c r="E172"/>
  <c r="D172"/>
  <c r="C172"/>
  <c r="F171"/>
  <c r="E171"/>
  <c r="C171"/>
  <c r="F169"/>
  <c r="E169"/>
  <c r="D169"/>
  <c r="C169"/>
  <c r="E168"/>
  <c r="D168"/>
  <c r="C168"/>
  <c r="F162"/>
  <c r="E162"/>
  <c r="D162"/>
  <c r="C162"/>
  <c r="F161"/>
  <c r="E161"/>
  <c r="D161"/>
  <c r="C161"/>
  <c r="F159"/>
  <c r="E159"/>
  <c r="D159"/>
  <c r="C159"/>
  <c r="F158"/>
  <c r="E158"/>
  <c r="D158"/>
  <c r="C158"/>
  <c r="F152"/>
  <c r="E152"/>
  <c r="D152"/>
  <c r="C152"/>
  <c r="F151"/>
  <c r="E151"/>
  <c r="D151"/>
  <c r="C151"/>
  <c r="B151"/>
  <c r="F149"/>
  <c r="E149"/>
  <c r="D149"/>
  <c r="C149"/>
  <c r="F142"/>
  <c r="E142"/>
  <c r="D142"/>
  <c r="C142"/>
  <c r="B142"/>
  <c r="F141"/>
  <c r="E141"/>
  <c r="D141"/>
  <c r="C141"/>
  <c r="B141"/>
  <c r="F139"/>
  <c r="E139"/>
  <c r="D139"/>
  <c r="C139"/>
  <c r="F138"/>
  <c r="E138"/>
  <c r="D138"/>
  <c r="C138"/>
  <c r="F131"/>
  <c r="E131"/>
  <c r="D131"/>
  <c r="C131"/>
  <c r="F130"/>
  <c r="E130"/>
  <c r="D130"/>
  <c r="C130"/>
  <c r="F128"/>
  <c r="E128"/>
  <c r="D128"/>
  <c r="C128"/>
  <c r="F127"/>
  <c r="E127"/>
  <c r="D127"/>
  <c r="C127"/>
  <c r="B127"/>
  <c r="F121"/>
  <c r="E121"/>
  <c r="D121"/>
  <c r="C121"/>
  <c r="F120"/>
  <c r="E120"/>
  <c r="D120"/>
  <c r="C120"/>
  <c r="B120"/>
  <c r="F118"/>
  <c r="E118"/>
  <c r="D118"/>
  <c r="C118"/>
  <c r="F117"/>
  <c r="E117"/>
  <c r="D117"/>
  <c r="C117"/>
  <c r="C107"/>
  <c r="B183"/>
  <c r="B182"/>
  <c r="B180"/>
  <c r="B179"/>
  <c r="B172"/>
  <c r="B171"/>
  <c r="B169"/>
  <c r="B168"/>
  <c r="B162"/>
  <c r="B161"/>
  <c r="B159"/>
  <c r="B158"/>
  <c r="B152"/>
  <c r="B149"/>
  <c r="B140"/>
  <c r="B139"/>
  <c r="B138"/>
  <c r="B131"/>
  <c r="B130"/>
  <c r="B128"/>
  <c r="F123"/>
  <c r="D123"/>
  <c r="C123"/>
  <c r="B123"/>
  <c r="B121"/>
  <c r="B118"/>
  <c r="B117"/>
  <c r="F111"/>
  <c r="E111"/>
  <c r="D111"/>
  <c r="C111"/>
  <c r="F110"/>
  <c r="E110"/>
  <c r="D110"/>
  <c r="C110"/>
  <c r="F108"/>
  <c r="E108"/>
  <c r="D108"/>
  <c r="C108"/>
  <c r="F107"/>
  <c r="E107"/>
  <c r="D107"/>
  <c r="B111"/>
  <c r="B110"/>
  <c r="B108"/>
  <c r="B107"/>
  <c r="F101"/>
  <c r="E101"/>
  <c r="D101"/>
  <c r="C101"/>
  <c r="F100"/>
  <c r="E100"/>
  <c r="D100"/>
  <c r="C100"/>
  <c r="B100"/>
  <c r="F98"/>
  <c r="E98"/>
  <c r="D98"/>
  <c r="C98"/>
  <c r="F97"/>
  <c r="E97"/>
  <c r="D97"/>
  <c r="C97"/>
  <c r="F99"/>
  <c r="B101"/>
  <c r="B99"/>
  <c r="B98"/>
  <c r="B97"/>
  <c r="B96"/>
  <c r="F80" l="1"/>
  <c r="E80"/>
  <c r="D80"/>
  <c r="C80"/>
  <c r="F79"/>
  <c r="E79"/>
  <c r="D79"/>
  <c r="C79"/>
  <c r="F77"/>
  <c r="E77"/>
  <c r="D77"/>
  <c r="C77"/>
  <c r="F76"/>
  <c r="E76"/>
  <c r="D76"/>
  <c r="C76"/>
  <c r="B80"/>
  <c r="B79"/>
  <c r="B77"/>
  <c r="B76"/>
  <c r="F70"/>
  <c r="E70"/>
  <c r="D70"/>
  <c r="C70"/>
  <c r="F69"/>
  <c r="E69"/>
  <c r="C69"/>
  <c r="F67"/>
  <c r="E67"/>
  <c r="D67"/>
  <c r="C67"/>
  <c r="F66"/>
  <c r="E66"/>
  <c r="D66"/>
  <c r="C66"/>
  <c r="B70"/>
  <c r="B69"/>
  <c r="B67"/>
  <c r="B66"/>
  <c r="D62"/>
  <c r="F59"/>
  <c r="E59"/>
  <c r="D59"/>
  <c r="C59"/>
  <c r="B59"/>
  <c r="F58"/>
  <c r="E58"/>
  <c r="C58"/>
  <c r="B58"/>
  <c r="F56"/>
  <c r="E56"/>
  <c r="D56"/>
  <c r="C56"/>
  <c r="B56"/>
  <c r="F55"/>
  <c r="E55"/>
  <c r="D55"/>
  <c r="B54"/>
  <c r="C55"/>
  <c r="B55"/>
  <c r="F49"/>
  <c r="E49"/>
  <c r="D49"/>
  <c r="C49"/>
  <c r="F48"/>
  <c r="E48"/>
  <c r="D48"/>
  <c r="C48"/>
  <c r="B48"/>
  <c r="F46"/>
  <c r="E46"/>
  <c r="D46"/>
  <c r="C46"/>
  <c r="B46"/>
  <c r="F45"/>
  <c r="E45"/>
  <c r="D45"/>
  <c r="C45"/>
  <c r="B45"/>
  <c r="F38"/>
  <c r="E38"/>
  <c r="D38"/>
  <c r="C38"/>
  <c r="B38"/>
  <c r="F35"/>
  <c r="E35"/>
  <c r="C35"/>
  <c r="B35"/>
  <c r="F28"/>
  <c r="E28"/>
  <c r="D28"/>
  <c r="C28"/>
  <c r="B28"/>
  <c r="F25"/>
  <c r="E25"/>
  <c r="D25"/>
  <c r="C25"/>
  <c r="B25"/>
  <c r="B24"/>
  <c r="F18"/>
  <c r="E18"/>
  <c r="D18"/>
  <c r="C18"/>
  <c r="B18"/>
  <c r="B17"/>
  <c r="F15"/>
  <c r="E15"/>
  <c r="D15"/>
  <c r="B15"/>
  <c r="D5" i="4" l="1"/>
  <c r="G5" s="1"/>
  <c r="J5" s="1"/>
  <c r="M5" s="1"/>
  <c r="P5" s="1"/>
  <c r="S5" s="1"/>
  <c r="V5" s="1"/>
  <c r="Y5" s="1"/>
  <c r="AB5" s="1"/>
  <c r="AE5" s="1"/>
  <c r="C28" i="1"/>
  <c r="C40" s="1"/>
  <c r="AI37" i="4" l="1"/>
  <c r="F10" i="3"/>
  <c r="E10"/>
  <c r="D10"/>
  <c r="C100" i="1" l="1"/>
  <c r="C102" s="1"/>
  <c r="C104" s="1"/>
  <c r="C106" s="1"/>
  <c r="E7" i="3"/>
  <c r="D7"/>
  <c r="F39" i="4"/>
  <c r="F40"/>
  <c r="F41"/>
  <c r="F42"/>
  <c r="C133" i="1" l="1"/>
  <c r="C112"/>
  <c r="C114" s="1"/>
  <c r="C116" s="1"/>
  <c r="C118" s="1"/>
  <c r="AI38" i="4"/>
  <c r="C143" i="1" l="1"/>
  <c r="C145" s="1"/>
  <c r="C147" s="1"/>
  <c r="C149" s="1"/>
  <c r="C151" s="1"/>
  <c r="C135"/>
  <c r="C137" s="1"/>
  <c r="C139" s="1"/>
  <c r="C141" s="1"/>
  <c r="B1" i="3"/>
  <c r="F160"/>
  <c r="F150"/>
  <c r="E150"/>
  <c r="D150"/>
  <c r="C150"/>
  <c r="F140"/>
  <c r="E140"/>
  <c r="D140"/>
  <c r="C140"/>
  <c r="F137"/>
  <c r="E137"/>
  <c r="D137"/>
  <c r="C137"/>
  <c r="B137"/>
  <c r="B150"/>
  <c r="C201" i="1" l="1"/>
  <c r="C203" s="1"/>
  <c r="C205" s="1"/>
  <c r="C207" s="1"/>
  <c r="C154" i="3"/>
  <c r="B154"/>
  <c r="F113"/>
  <c r="C113"/>
  <c r="B113"/>
  <c r="B82"/>
  <c r="C62"/>
  <c r="B62"/>
  <c r="B31"/>
  <c r="C31"/>
  <c r="D37"/>
  <c r="F188"/>
  <c r="E188"/>
  <c r="D188"/>
  <c r="C188"/>
  <c r="F181"/>
  <c r="E181"/>
  <c r="D181"/>
  <c r="C181"/>
  <c r="F178"/>
  <c r="E178"/>
  <c r="D178"/>
  <c r="C178"/>
  <c r="F170"/>
  <c r="E170"/>
  <c r="D170"/>
  <c r="C170"/>
  <c r="C167"/>
  <c r="D167"/>
  <c r="E167"/>
  <c r="F167"/>
  <c r="C157"/>
  <c r="D157"/>
  <c r="E157"/>
  <c r="F157"/>
  <c r="C160"/>
  <c r="D160"/>
  <c r="E160"/>
  <c r="B181"/>
  <c r="B178"/>
  <c r="B170"/>
  <c r="F147"/>
  <c r="E147"/>
  <c r="D147"/>
  <c r="C147"/>
  <c r="F129"/>
  <c r="E129"/>
  <c r="D129"/>
  <c r="C129"/>
  <c r="F126"/>
  <c r="E126"/>
  <c r="D126"/>
  <c r="C126"/>
  <c r="F119"/>
  <c r="E119"/>
  <c r="D119"/>
  <c r="C119"/>
  <c r="F116"/>
  <c r="E116"/>
  <c r="D116"/>
  <c r="C116"/>
  <c r="F109"/>
  <c r="E109"/>
  <c r="D109"/>
  <c r="C109"/>
  <c r="F106"/>
  <c r="E106"/>
  <c r="D106"/>
  <c r="C106"/>
  <c r="E99"/>
  <c r="D99"/>
  <c r="C99"/>
  <c r="F96"/>
  <c r="E96"/>
  <c r="D96"/>
  <c r="C96"/>
  <c r="F89"/>
  <c r="E89"/>
  <c r="D89"/>
  <c r="C89"/>
  <c r="F86"/>
  <c r="E86"/>
  <c r="D86"/>
  <c r="C86"/>
  <c r="F68"/>
  <c r="E68"/>
  <c r="D68"/>
  <c r="C68"/>
  <c r="F65"/>
  <c r="E65"/>
  <c r="D65"/>
  <c r="C65"/>
  <c r="C168" i="1" l="1"/>
  <c r="C170" s="1"/>
  <c r="C172" s="1"/>
  <c r="C174" s="1"/>
  <c r="F57" i="3"/>
  <c r="E57"/>
  <c r="D57"/>
  <c r="C57"/>
  <c r="B57"/>
  <c r="F54"/>
  <c r="E54"/>
  <c r="D54"/>
  <c r="C54"/>
  <c r="F47"/>
  <c r="E47"/>
  <c r="D47"/>
  <c r="C47"/>
  <c r="F44"/>
  <c r="E44"/>
  <c r="D44"/>
  <c r="C44"/>
  <c r="F39"/>
  <c r="E39"/>
  <c r="D39"/>
  <c r="C39"/>
  <c r="B39"/>
  <c r="F36"/>
  <c r="E36"/>
  <c r="D36"/>
  <c r="C36"/>
  <c r="B36"/>
  <c r="F26"/>
  <c r="F11"/>
  <c r="E11"/>
  <c r="D11"/>
  <c r="C11"/>
  <c r="B11"/>
  <c r="D26"/>
  <c r="B188"/>
  <c r="B167"/>
  <c r="B160"/>
  <c r="B157"/>
  <c r="B147"/>
  <c r="B129"/>
  <c r="B126"/>
  <c r="B119"/>
  <c r="B116"/>
  <c r="B109"/>
  <c r="B106"/>
  <c r="B86"/>
  <c r="B68"/>
  <c r="B65"/>
  <c r="B49"/>
  <c r="B47"/>
  <c r="B44"/>
  <c r="B37"/>
  <c r="B34"/>
  <c r="B29"/>
  <c r="B26"/>
  <c r="F19"/>
  <c r="C191" i="1" l="1"/>
  <c r="C193" s="1"/>
  <c r="C195" s="1"/>
  <c r="C197" s="1"/>
  <c r="F37" i="3"/>
  <c r="E37"/>
  <c r="C37"/>
  <c r="F34"/>
  <c r="E34"/>
  <c r="D34"/>
  <c r="C34"/>
  <c r="F78"/>
  <c r="E78"/>
  <c r="D78"/>
  <c r="C78"/>
  <c r="B78"/>
  <c r="F75"/>
  <c r="E75"/>
  <c r="D75"/>
  <c r="C75"/>
  <c r="B75"/>
  <c r="B2"/>
  <c r="B3"/>
  <c r="C19" i="1" l="1"/>
  <c r="C21" s="1"/>
  <c r="C23" s="1"/>
  <c r="C25" s="1"/>
  <c r="C30"/>
  <c r="C32" s="1"/>
  <c r="C34" s="1"/>
  <c r="C36" s="1"/>
  <c r="C42"/>
  <c r="C44" s="1"/>
  <c r="C46" s="1"/>
  <c r="C48" s="1"/>
  <c r="G42" i="4"/>
  <c r="G41"/>
  <c r="G40"/>
  <c r="G39"/>
  <c r="C213" i="1" l="1"/>
  <c r="C215" s="1"/>
  <c r="C217" s="1"/>
  <c r="C219" s="1"/>
  <c r="C54"/>
  <c r="C56" s="1"/>
  <c r="C58" s="1"/>
  <c r="C60" s="1"/>
  <c r="C66"/>
  <c r="O1"/>
  <c r="J1"/>
  <c r="O2"/>
  <c r="J2"/>
  <c r="O3"/>
  <c r="J3"/>
  <c r="O4"/>
  <c r="J4"/>
  <c r="F29" i="3"/>
  <c r="F27"/>
  <c r="E27"/>
  <c r="E24"/>
  <c r="F24"/>
  <c r="E29"/>
  <c r="E26"/>
  <c r="D29"/>
  <c r="D27"/>
  <c r="D24"/>
  <c r="C29"/>
  <c r="C27"/>
  <c r="C26"/>
  <c r="B27"/>
  <c r="C24"/>
  <c r="Q1" i="1" l="1"/>
  <c r="C225"/>
  <c r="C227" s="1"/>
  <c r="C229" s="1"/>
  <c r="C231" s="1"/>
  <c r="C235"/>
  <c r="C237" s="1"/>
  <c r="C239" s="1"/>
  <c r="C68"/>
  <c r="B74" i="3"/>
  <c r="E19"/>
  <c r="F16"/>
  <c r="E16"/>
  <c r="D16"/>
  <c r="C19"/>
  <c r="C16"/>
  <c r="B19"/>
  <c r="B16"/>
  <c r="F17"/>
  <c r="E17"/>
  <c r="D17"/>
  <c r="C17"/>
  <c r="F14"/>
  <c r="E14"/>
  <c r="D14"/>
  <c r="C14"/>
  <c r="B14"/>
  <c r="F8"/>
  <c r="F7"/>
  <c r="C10"/>
  <c r="C7"/>
  <c r="B10"/>
  <c r="B7"/>
  <c r="E8"/>
  <c r="D8"/>
  <c r="C8"/>
  <c r="B8"/>
  <c r="B9"/>
  <c r="C9"/>
  <c r="D9"/>
  <c r="E9"/>
  <c r="F9"/>
  <c r="F6"/>
  <c r="E6"/>
  <c r="D6"/>
  <c r="B6"/>
  <c r="C6"/>
  <c r="B5"/>
  <c r="C241" i="1" l="1"/>
  <c r="C249"/>
  <c r="C251" s="1"/>
  <c r="C253" s="1"/>
  <c r="C255" s="1"/>
  <c r="C70"/>
  <c r="B85" i="3"/>
  <c r="C85" s="1"/>
  <c r="D85" s="1"/>
  <c r="E85" s="1"/>
  <c r="F85" s="1"/>
  <c r="B13"/>
  <c r="C13" s="1"/>
  <c r="D13" s="1"/>
  <c r="E13" s="1"/>
  <c r="F13" s="1"/>
  <c r="B23"/>
  <c r="C23" s="1"/>
  <c r="D23" s="1"/>
  <c r="E23" s="1"/>
  <c r="F23" s="1"/>
  <c r="C72" i="1" l="1"/>
  <c r="B33" i="3"/>
  <c r="C33" s="1"/>
  <c r="D33" s="1"/>
  <c r="E33" s="1"/>
  <c r="F33" s="1"/>
  <c r="C8" i="1"/>
  <c r="B95" i="3" l="1"/>
  <c r="C95" s="1"/>
  <c r="D95" s="1"/>
  <c r="E95" s="1"/>
  <c r="F95" s="1"/>
  <c r="B105"/>
  <c r="C105" s="1"/>
  <c r="D105" s="1"/>
  <c r="E105" s="1"/>
  <c r="F105" s="1"/>
  <c r="B53"/>
  <c r="C53" s="1"/>
  <c r="D53" s="1"/>
  <c r="E53" s="1"/>
  <c r="F53" s="1"/>
  <c r="B43"/>
  <c r="C43" s="1"/>
  <c r="D43" s="1"/>
  <c r="E43" s="1"/>
  <c r="F43" s="1"/>
  <c r="C10" i="1"/>
  <c r="C12" s="1"/>
  <c r="C5" i="3"/>
  <c r="E5" l="1"/>
  <c r="C14" i="1"/>
  <c r="F5" i="3" s="1"/>
  <c r="D5"/>
  <c r="B64"/>
  <c r="C64" s="1"/>
  <c r="D64" s="1"/>
  <c r="E64" s="1"/>
  <c r="F64" s="1"/>
  <c r="B115" l="1"/>
  <c r="C115" s="1"/>
  <c r="D115" s="1"/>
  <c r="E115" s="1"/>
  <c r="F115" s="1"/>
  <c r="B125"/>
  <c r="C125" s="1"/>
  <c r="D125" s="1"/>
  <c r="E125" s="1"/>
  <c r="F125" s="1"/>
  <c r="C74"/>
  <c r="D74" s="1"/>
  <c r="E74" s="1"/>
  <c r="F74" s="1"/>
  <c r="B136" l="1"/>
  <c r="C136" s="1"/>
  <c r="D136" s="1"/>
  <c r="E136" s="1"/>
  <c r="F136" s="1"/>
  <c r="B146" l="1"/>
  <c r="C146" s="1"/>
  <c r="D146" s="1"/>
  <c r="E146" s="1"/>
  <c r="F146" s="1"/>
  <c r="B156" l="1"/>
  <c r="C156" s="1"/>
  <c r="D156" s="1"/>
  <c r="E156" s="1"/>
  <c r="F156" s="1"/>
  <c r="B166"/>
  <c r="C166" s="1"/>
  <c r="D166" s="1"/>
  <c r="E166" s="1"/>
  <c r="F166" s="1"/>
  <c r="B177" l="1"/>
  <c r="C177" s="1"/>
  <c r="D177" s="1"/>
  <c r="E177" s="1"/>
  <c r="F177" s="1"/>
  <c r="B187" l="1"/>
  <c r="C187" s="1"/>
  <c r="D187" s="1"/>
  <c r="E187" s="1"/>
  <c r="F187" s="1"/>
</calcChain>
</file>

<file path=xl/sharedStrings.xml><?xml version="1.0" encoding="utf-8"?>
<sst xmlns="http://schemas.openxmlformats.org/spreadsheetml/2006/main" count="999" uniqueCount="112">
  <si>
    <t>UC1</t>
  </si>
  <si>
    <t>UC3</t>
  </si>
  <si>
    <t>UC4</t>
  </si>
  <si>
    <t>journée</t>
  </si>
  <si>
    <t>matin</t>
  </si>
  <si>
    <t>date</t>
  </si>
  <si>
    <t>UC</t>
  </si>
  <si>
    <t>S. Normand</t>
  </si>
  <si>
    <t>C. Pfauwadel</t>
  </si>
  <si>
    <t>intervention</t>
  </si>
  <si>
    <t>A. Pfauwadel</t>
  </si>
  <si>
    <t>JL Davot</t>
  </si>
  <si>
    <t>am</t>
  </si>
  <si>
    <t>DEROULE DES REGROUPEMENTS EN CENTRE</t>
  </si>
  <si>
    <t>RP</t>
  </si>
  <si>
    <t>CoP</t>
  </si>
  <si>
    <t>UC2.1</t>
  </si>
  <si>
    <t>UC2.2</t>
  </si>
  <si>
    <t>Sem</t>
  </si>
  <si>
    <t>L. Besançon</t>
  </si>
  <si>
    <t>P. Fattelay</t>
  </si>
  <si>
    <t>UC2</t>
  </si>
  <si>
    <t>17h00</t>
  </si>
  <si>
    <t>14h00</t>
  </si>
  <si>
    <t>UC 2.3.4</t>
  </si>
  <si>
    <t>Journées UC1</t>
  </si>
  <si>
    <t>Journées UC2</t>
  </si>
  <si>
    <t>Journées UC3</t>
  </si>
  <si>
    <t>Journées UC4</t>
  </si>
  <si>
    <t>h</t>
  </si>
  <si>
    <t>jrs à placer</t>
  </si>
  <si>
    <t>Trajectoire Formation</t>
  </si>
  <si>
    <t>Férié</t>
  </si>
  <si>
    <t>REGROUPEMENT 1</t>
  </si>
  <si>
    <t>REGROUPEMENT 2</t>
  </si>
  <si>
    <t>REGROUPEMENT 3</t>
  </si>
  <si>
    <t>REGROUPEMENT 4</t>
  </si>
  <si>
    <t>REGROUPEMENT 5</t>
  </si>
  <si>
    <t>REGROUPEMENT 6</t>
  </si>
  <si>
    <t>REGROUPEMENT 7</t>
  </si>
  <si>
    <t>REGROUPEMENT 8</t>
  </si>
  <si>
    <t>REGROUPEMENT 9</t>
  </si>
  <si>
    <t>REGROUPEMENT 10</t>
  </si>
  <si>
    <t>REGROUPEMENT 12</t>
  </si>
  <si>
    <t>REGROUPEMENT 13</t>
  </si>
  <si>
    <t>REGROUPEMENT 14</t>
  </si>
  <si>
    <t>REGROUPEMENT 15</t>
  </si>
  <si>
    <t>REGROUPEMENT 16</t>
  </si>
  <si>
    <t>REGROUPEMENT 17</t>
  </si>
  <si>
    <t>REGROUPEMENT 18</t>
  </si>
  <si>
    <t>REGROUPEMENT 19</t>
  </si>
  <si>
    <t>Contenus</t>
  </si>
  <si>
    <t>M</t>
  </si>
  <si>
    <t>V</t>
  </si>
  <si>
    <t>D</t>
  </si>
  <si>
    <t>S</t>
  </si>
  <si>
    <t>L</t>
  </si>
  <si>
    <t>J</t>
  </si>
  <si>
    <t>stage pratique</t>
  </si>
  <si>
    <t>jours</t>
  </si>
  <si>
    <t>P. Crevoisier</t>
  </si>
  <si>
    <t>C. Chanard</t>
  </si>
  <si>
    <t>M. Foudriat</t>
  </si>
  <si>
    <t>JP Boutinet</t>
  </si>
  <si>
    <t>L. Magagnini</t>
  </si>
  <si>
    <t>C. Poncet</t>
  </si>
  <si>
    <t>L'Éducation populaire.
Actualité et pratiques concrètes…</t>
  </si>
  <si>
    <t>C. Pfauwadel / S. Normand</t>
  </si>
  <si>
    <t>REGROUPEMENT 11</t>
  </si>
  <si>
    <t>P. Gauthier</t>
  </si>
  <si>
    <t>P. Gauthier / P. Schneider</t>
  </si>
  <si>
    <t>Tous</t>
  </si>
  <si>
    <t>B. Triponey</t>
  </si>
  <si>
    <t>stage</t>
  </si>
  <si>
    <t>formation</t>
  </si>
  <si>
    <t>Formation Ouverte A Distance</t>
  </si>
  <si>
    <t>P. Davot</t>
  </si>
  <si>
    <t>J. Jomin</t>
  </si>
  <si>
    <t>A. Lichtensteger</t>
  </si>
  <si>
    <t>M. Janin</t>
  </si>
  <si>
    <t>A. Lichtensteger/ A. Chanard</t>
  </si>
  <si>
    <t>Alain Joseph Poulet / IGTD</t>
  </si>
  <si>
    <t>A. Lichtensteger/ C. Pfauwadel</t>
  </si>
  <si>
    <t>A. Lichtensteger/ S.Normand</t>
  </si>
  <si>
    <t>R. Porte</t>
  </si>
  <si>
    <t>A-J. Poulet</t>
  </si>
  <si>
    <t>V. Mudry</t>
  </si>
  <si>
    <t>C. Pfauwadel / R. Porte</t>
  </si>
  <si>
    <t>N. Lavanchy</t>
  </si>
  <si>
    <t xml:space="preserve">R.Porte et un groupe de stagiaires </t>
  </si>
  <si>
    <t xml:space="preserve">P. Fattelay et un groupe de stagiaires </t>
  </si>
  <si>
    <t>S. Normand et un groupe de stagiaires</t>
  </si>
  <si>
    <t xml:space="preserve">P.Fattelay / R.Porte </t>
  </si>
  <si>
    <t xml:space="preserve"> </t>
  </si>
  <si>
    <t>Trajectoire Ressources</t>
  </si>
  <si>
    <t>T. Morin</t>
  </si>
  <si>
    <t>DESJEPS 2021</t>
  </si>
  <si>
    <t>Equipe pédagogique</t>
  </si>
  <si>
    <t>MC Ogor</t>
  </si>
  <si>
    <t>version du 17/12/2020</t>
  </si>
  <si>
    <t>Stage pratique</t>
  </si>
  <si>
    <t>REGROUPEMENT 21</t>
  </si>
  <si>
    <t>Positionnement</t>
  </si>
  <si>
    <t>Bilan</t>
  </si>
  <si>
    <t>Certif</t>
  </si>
  <si>
    <t>Promotion BPJEPS Activités du cirque</t>
  </si>
  <si>
    <t>Liens avec éduc pop</t>
  </si>
  <si>
    <t>Les cadres d'intervention</t>
  </si>
  <si>
    <t>Planning prévisionnel du 6 septembre 2021 au 16 juin 2022</t>
  </si>
  <si>
    <t>FOAD</t>
  </si>
  <si>
    <t>Certif UC3-4</t>
  </si>
  <si>
    <t>UC1 TF</t>
  </si>
</sst>
</file>

<file path=xl/styles.xml><?xml version="1.0" encoding="utf-8"?>
<styleSheet xmlns="http://schemas.openxmlformats.org/spreadsheetml/2006/main">
  <numFmts count="3">
    <numFmt numFmtId="164" formatCode="[$-F800]dddd\,\ mmmm\ dd\,\ yyyy"/>
    <numFmt numFmtId="165" formatCode="[$-40C]dddd\ d\ mmmm"/>
    <numFmt numFmtId="166" formatCode="[$-40C]mmm\-yy;@"/>
  </numFmts>
  <fonts count="5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CC00FF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9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sz val="6"/>
      <name val="Calibri"/>
      <family val="2"/>
      <scheme val="minor"/>
    </font>
    <font>
      <sz val="12"/>
      <name val="Calibri"/>
      <family val="2"/>
      <scheme val="minor"/>
    </font>
    <font>
      <sz val="7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7"/>
      <color rgb="FFFF0000"/>
      <name val="Calibri"/>
      <family val="2"/>
      <scheme val="minor"/>
    </font>
    <font>
      <b/>
      <sz val="7"/>
      <color rgb="FFFF0000"/>
      <name val="Calibri"/>
      <family val="2"/>
      <scheme val="minor"/>
    </font>
    <font>
      <b/>
      <sz val="6"/>
      <color rgb="FFFF0000"/>
      <name val="Calibri"/>
      <family val="2"/>
      <scheme val="minor"/>
    </font>
    <font>
      <sz val="11"/>
      <color rgb="FFFF0000"/>
      <name val="Helvetica Neue"/>
    </font>
    <font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b/>
      <sz val="6"/>
      <name val="Calibri"/>
      <family val="2"/>
      <scheme val="minor"/>
    </font>
    <font>
      <sz val="11"/>
      <name val="Helvetica Neue"/>
    </font>
    <font>
      <sz val="10"/>
      <color theme="1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7"/>
      <color rgb="FFCC00FF"/>
      <name val="Calibri"/>
      <family val="2"/>
      <scheme val="minor"/>
    </font>
    <font>
      <sz val="7"/>
      <color theme="5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FFFF00"/>
      </patternFill>
    </fill>
    <fill>
      <patternFill patternType="lightDown">
        <bgColor rgb="FFFFC000"/>
      </patternFill>
    </fill>
    <fill>
      <patternFill patternType="lightDown"/>
    </fill>
    <fill>
      <patternFill patternType="lightDown">
        <bgColor rgb="FFFFFF00"/>
      </patternFill>
    </fill>
    <fill>
      <patternFill patternType="lightDown">
        <bgColor rgb="FF92D050"/>
      </patternFill>
    </fill>
    <fill>
      <patternFill patternType="lightDown">
        <bgColor rgb="FF00B0F0"/>
      </patternFill>
    </fill>
    <fill>
      <patternFill patternType="solid">
        <fgColor rgb="FFFFFFFF"/>
        <bgColor rgb="FF000000"/>
      </patternFill>
    </fill>
    <fill>
      <patternFill patternType="gray125">
        <bgColor theme="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9E5ECE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4" fillId="12" borderId="1">
      <alignment horizontal="center" vertical="center" wrapText="1"/>
    </xf>
    <xf numFmtId="0" fontId="25" fillId="13" borderId="1">
      <alignment horizontal="center" vertical="center" wrapText="1"/>
    </xf>
    <xf numFmtId="0" fontId="21" fillId="14" borderId="0">
      <alignment horizontal="left" vertical="top" wrapText="1"/>
    </xf>
    <xf numFmtId="0" fontId="26" fillId="16" borderId="1">
      <alignment horizontal="center" vertical="center"/>
    </xf>
    <xf numFmtId="0" fontId="25" fillId="15" borderId="1">
      <alignment horizontal="center" vertical="center" wrapText="1"/>
    </xf>
    <xf numFmtId="0" fontId="24" fillId="17" borderId="0">
      <alignment horizontal="left" vertical="top" wrapText="1"/>
    </xf>
  </cellStyleXfs>
  <cellXfs count="443">
    <xf numFmtId="0" fontId="0" fillId="0" borderId="0" xfId="0"/>
    <xf numFmtId="0" fontId="0" fillId="2" borderId="0" xfId="0" applyFill="1"/>
    <xf numFmtId="0" fontId="3" fillId="0" borderId="0" xfId="0" applyFont="1" applyAlignment="1" applyProtection="1">
      <alignment horizontal="left" vertical="top"/>
      <protection locked="0"/>
    </xf>
    <xf numFmtId="0" fontId="7" fillId="2" borderId="4" xfId="0" applyFont="1" applyFill="1" applyBorder="1" applyAlignment="1" applyProtection="1">
      <alignment horizontal="left" vertical="center" wrapText="1"/>
      <protection locked="0"/>
    </xf>
    <xf numFmtId="0" fontId="12" fillId="2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vertical="center"/>
    </xf>
    <xf numFmtId="0" fontId="13" fillId="2" borderId="0" xfId="0" applyFont="1" applyFill="1" applyAlignment="1" applyProtection="1">
      <alignment vertical="center"/>
    </xf>
    <xf numFmtId="0" fontId="45" fillId="2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vertical="center" wrapText="1"/>
    </xf>
    <xf numFmtId="0" fontId="47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0" fillId="8" borderId="28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3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6" fillId="2" borderId="0" xfId="0" applyFont="1" applyFill="1" applyAlignment="1" applyProtection="1">
      <alignment vertical="center"/>
    </xf>
    <xf numFmtId="0" fontId="46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 wrapText="1"/>
    </xf>
    <xf numFmtId="0" fontId="6" fillId="2" borderId="0" xfId="0" applyFont="1" applyFill="1" applyAlignment="1" applyProtection="1">
      <alignment horizontal="center" vertical="center" wrapText="1"/>
    </xf>
    <xf numFmtId="0" fontId="0" fillId="2" borderId="0" xfId="0" applyFont="1" applyFill="1" applyAlignment="1" applyProtection="1">
      <alignment vertical="center"/>
    </xf>
    <xf numFmtId="0" fontId="11" fillId="0" borderId="43" xfId="0" applyFont="1" applyBorder="1" applyAlignment="1" applyProtection="1">
      <alignment horizontal="center" vertical="center"/>
    </xf>
    <xf numFmtId="0" fontId="14" fillId="2" borderId="44" xfId="0" applyFont="1" applyFill="1" applyBorder="1" applyAlignment="1" applyProtection="1">
      <alignment horizontal="center" vertical="center"/>
    </xf>
    <xf numFmtId="0" fontId="45" fillId="2" borderId="44" xfId="0" applyFont="1" applyFill="1" applyBorder="1" applyAlignment="1" applyProtection="1">
      <alignment horizontal="center" vertical="center"/>
    </xf>
    <xf numFmtId="0" fontId="14" fillId="2" borderId="44" xfId="0" applyFont="1" applyFill="1" applyBorder="1" applyAlignment="1" applyProtection="1">
      <alignment horizontal="center" vertical="center" wrapText="1"/>
    </xf>
    <xf numFmtId="0" fontId="15" fillId="2" borderId="44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left" vertical="center" wrapText="1"/>
    </xf>
    <xf numFmtId="0" fontId="7" fillId="2" borderId="16" xfId="0" applyFont="1" applyFill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 textRotation="90"/>
    </xf>
    <xf numFmtId="0" fontId="7" fillId="2" borderId="15" xfId="0" applyFont="1" applyFill="1" applyBorder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9" fillId="2" borderId="1" xfId="0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vertical="center" wrapText="1"/>
    </xf>
    <xf numFmtId="0" fontId="6" fillId="2" borderId="14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horizontal="left" vertical="center" wrapText="1"/>
    </xf>
    <xf numFmtId="16" fontId="8" fillId="2" borderId="0" xfId="0" applyNumberFormat="1" applyFont="1" applyFill="1" applyBorder="1" applyAlignment="1" applyProtection="1">
      <alignment horizontal="left" vertical="center" wrapText="1"/>
    </xf>
    <xf numFmtId="0" fontId="42" fillId="0" borderId="0" xfId="0" applyFont="1" applyAlignment="1" applyProtection="1">
      <alignment horizontal="left" vertical="center"/>
    </xf>
    <xf numFmtId="0" fontId="43" fillId="0" borderId="0" xfId="0" applyFont="1" applyAlignment="1" applyProtection="1">
      <alignment horizontal="left" vertical="center"/>
    </xf>
    <xf numFmtId="0" fontId="7" fillId="2" borderId="1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left" vertical="center"/>
    </xf>
    <xf numFmtId="16" fontId="7" fillId="2" borderId="4" xfId="0" applyNumberFormat="1" applyFont="1" applyFill="1" applyBorder="1" applyAlignment="1" applyProtection="1">
      <alignment horizontal="left" vertical="center" wrapText="1"/>
    </xf>
    <xf numFmtId="0" fontId="9" fillId="2" borderId="0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vertical="center" wrapText="1"/>
    </xf>
    <xf numFmtId="0" fontId="8" fillId="2" borderId="1" xfId="0" applyFont="1" applyFill="1" applyBorder="1" applyAlignment="1" applyProtection="1">
      <alignment horizontal="left" vertical="center"/>
    </xf>
    <xf numFmtId="16" fontId="9" fillId="2" borderId="1" xfId="0" applyNumberFormat="1" applyFont="1" applyFill="1" applyBorder="1" applyAlignment="1" applyProtection="1">
      <alignment horizontal="left" vertical="center" wrapText="1"/>
    </xf>
    <xf numFmtId="0" fontId="7" fillId="0" borderId="0" xfId="0" applyFont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9" fillId="2" borderId="14" xfId="0" applyFont="1" applyFill="1" applyBorder="1" applyAlignment="1" applyProtection="1">
      <alignment horizontal="left" vertical="center" wrapText="1"/>
    </xf>
    <xf numFmtId="0" fontId="8" fillId="2" borderId="14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center" vertical="center" textRotation="90"/>
    </xf>
    <xf numFmtId="164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35" xfId="0" applyFont="1" applyFill="1" applyBorder="1" applyAlignment="1" applyProtection="1">
      <alignment vertical="center" wrapText="1"/>
      <protection locked="0"/>
    </xf>
    <xf numFmtId="164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164" fontId="7" fillId="2" borderId="17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4" xfId="0" applyFont="1" applyFill="1" applyBorder="1" applyAlignment="1" applyProtection="1">
      <alignment horizontal="left" vertical="center" wrapText="1"/>
      <protection locked="0"/>
    </xf>
    <xf numFmtId="0" fontId="7" fillId="2" borderId="14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164" fontId="4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left" vertical="center" wrapText="1"/>
      <protection locked="0"/>
    </xf>
    <xf numFmtId="0" fontId="6" fillId="2" borderId="15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17" xfId="0" applyFont="1" applyFill="1" applyBorder="1" applyAlignment="1" applyProtection="1">
      <alignment horizontal="center" vertical="center" wrapText="1"/>
      <protection locked="0"/>
    </xf>
    <xf numFmtId="164" fontId="6" fillId="2" borderId="2" xfId="0" applyNumberFormat="1" applyFont="1" applyFill="1" applyBorder="1" applyAlignment="1" applyProtection="1">
      <alignment vertical="center" wrapText="1"/>
      <protection locked="0"/>
    </xf>
    <xf numFmtId="0" fontId="0" fillId="2" borderId="0" xfId="0" applyFill="1" applyProtection="1"/>
    <xf numFmtId="0" fontId="0" fillId="0" borderId="0" xfId="0" applyProtection="1"/>
    <xf numFmtId="165" fontId="1" fillId="2" borderId="11" xfId="0" applyNumberFormat="1" applyFont="1" applyFill="1" applyBorder="1" applyAlignment="1" applyProtection="1">
      <alignment horizontal="center" vertical="center"/>
    </xf>
    <xf numFmtId="165" fontId="1" fillId="2" borderId="1" xfId="0" applyNumberFormat="1" applyFont="1" applyFill="1" applyBorder="1" applyAlignment="1" applyProtection="1">
      <alignment horizontal="center" vertical="center"/>
    </xf>
    <xf numFmtId="165" fontId="1" fillId="2" borderId="13" xfId="0" applyNumberFormat="1" applyFont="1" applyFill="1" applyBorder="1" applyAlignment="1" applyProtection="1">
      <alignment horizontal="center" vertical="center"/>
    </xf>
    <xf numFmtId="165" fontId="1" fillId="2" borderId="12" xfId="0" applyNumberFormat="1" applyFont="1" applyFill="1" applyBorder="1" applyAlignment="1" applyProtection="1">
      <alignment horizontal="center" vertical="center"/>
    </xf>
    <xf numFmtId="0" fontId="1" fillId="0" borderId="0" xfId="0" applyFont="1" applyProtection="1"/>
    <xf numFmtId="0" fontId="16" fillId="2" borderId="5" xfId="0" applyFont="1" applyFill="1" applyBorder="1" applyAlignment="1" applyProtection="1">
      <alignment vertical="center"/>
    </xf>
    <xf numFmtId="0" fontId="16" fillId="2" borderId="2" xfId="0" applyFont="1" applyFill="1" applyBorder="1" applyAlignment="1" applyProtection="1">
      <alignment vertical="center"/>
    </xf>
    <xf numFmtId="0" fontId="0" fillId="2" borderId="6" xfId="0" applyNumberFormat="1" applyFill="1" applyBorder="1" applyAlignment="1" applyProtection="1">
      <alignment vertical="center" wrapText="1"/>
    </xf>
    <xf numFmtId="0" fontId="0" fillId="2" borderId="3" xfId="0" applyNumberFormat="1" applyFill="1" applyBorder="1" applyAlignment="1" applyProtection="1">
      <alignment vertical="center" wrapText="1"/>
    </xf>
    <xf numFmtId="0" fontId="0" fillId="2" borderId="0" xfId="0" applyNumberFormat="1" applyFill="1" applyBorder="1" applyAlignment="1" applyProtection="1">
      <alignment vertical="center" wrapText="1"/>
    </xf>
    <xf numFmtId="16" fontId="0" fillId="2" borderId="3" xfId="0" applyNumberFormat="1" applyFill="1" applyBorder="1" applyAlignment="1" applyProtection="1">
      <alignment vertical="center" wrapText="1"/>
    </xf>
    <xf numFmtId="0" fontId="0" fillId="2" borderId="7" xfId="0" applyNumberFormat="1" applyFill="1" applyBorder="1" applyAlignment="1" applyProtection="1">
      <alignment vertical="center" wrapText="1"/>
    </xf>
    <xf numFmtId="0" fontId="4" fillId="2" borderId="8" xfId="0" applyFont="1" applyFill="1" applyBorder="1" applyAlignment="1" applyProtection="1">
      <alignment horizontal="right" wrapText="1"/>
    </xf>
    <xf numFmtId="0" fontId="4" fillId="2" borderId="4" xfId="0" applyFont="1" applyFill="1" applyBorder="1" applyAlignment="1" applyProtection="1">
      <alignment horizontal="right" wrapText="1"/>
    </xf>
    <xf numFmtId="0" fontId="4" fillId="2" borderId="9" xfId="0" applyFont="1" applyFill="1" applyBorder="1" applyAlignment="1" applyProtection="1">
      <alignment horizontal="right" wrapText="1"/>
    </xf>
    <xf numFmtId="0" fontId="4" fillId="2" borderId="10" xfId="0" applyFont="1" applyFill="1" applyBorder="1" applyAlignment="1" applyProtection="1">
      <alignment horizontal="right" wrapText="1"/>
    </xf>
    <xf numFmtId="0" fontId="0" fillId="0" borderId="0" xfId="0" applyAlignment="1" applyProtection="1">
      <alignment horizontal="right"/>
    </xf>
    <xf numFmtId="0" fontId="16" fillId="2" borderId="40" xfId="0" applyFont="1" applyFill="1" applyBorder="1" applyAlignment="1" applyProtection="1">
      <alignment vertical="center"/>
    </xf>
    <xf numFmtId="0" fontId="16" fillId="2" borderId="11" xfId="0" applyFont="1" applyFill="1" applyBorder="1" applyAlignment="1" applyProtection="1">
      <alignment vertical="center"/>
    </xf>
    <xf numFmtId="164" fontId="0" fillId="2" borderId="13" xfId="0" applyNumberFormat="1" applyFill="1" applyBorder="1" applyAlignment="1" applyProtection="1">
      <alignment horizontal="left"/>
    </xf>
    <xf numFmtId="16" fontId="0" fillId="2" borderId="13" xfId="0" applyNumberFormat="1" applyFill="1" applyBorder="1" applyProtection="1"/>
    <xf numFmtId="0" fontId="0" fillId="2" borderId="13" xfId="0" applyFill="1" applyBorder="1" applyProtection="1"/>
    <xf numFmtId="0" fontId="4" fillId="2" borderId="12" xfId="0" applyFont="1" applyFill="1" applyBorder="1" applyAlignment="1" applyProtection="1">
      <alignment horizontal="right"/>
    </xf>
    <xf numFmtId="164" fontId="17" fillId="2" borderId="13" xfId="0" applyNumberFormat="1" applyFont="1" applyFill="1" applyBorder="1" applyAlignment="1" applyProtection="1">
      <alignment horizontal="left"/>
    </xf>
    <xf numFmtId="16" fontId="0" fillId="2" borderId="6" xfId="0" applyNumberFormat="1" applyFill="1" applyBorder="1" applyAlignment="1" applyProtection="1">
      <alignment vertical="center" wrapText="1"/>
    </xf>
    <xf numFmtId="164" fontId="18" fillId="2" borderId="13" xfId="0" applyNumberFormat="1" applyFont="1" applyFill="1" applyBorder="1" applyAlignment="1" applyProtection="1">
      <alignment horizontal="left"/>
    </xf>
    <xf numFmtId="0" fontId="0" fillId="8" borderId="0" xfId="0" applyFill="1" applyProtection="1"/>
    <xf numFmtId="16" fontId="0" fillId="2" borderId="7" xfId="0" applyNumberFormat="1" applyFill="1" applyBorder="1" applyAlignment="1" applyProtection="1">
      <alignment vertical="center" wrapText="1"/>
    </xf>
    <xf numFmtId="16" fontId="4" fillId="2" borderId="8" xfId="0" applyNumberFormat="1" applyFont="1" applyFill="1" applyBorder="1" applyAlignment="1" applyProtection="1">
      <alignment horizontal="right" wrapText="1"/>
    </xf>
    <xf numFmtId="0" fontId="0" fillId="2" borderId="11" xfId="0" applyFill="1" applyBorder="1" applyProtection="1"/>
    <xf numFmtId="164" fontId="0" fillId="2" borderId="13" xfId="0" applyNumberFormat="1" applyFill="1" applyBorder="1" applyProtection="1"/>
    <xf numFmtId="0" fontId="0" fillId="2" borderId="12" xfId="0" applyFill="1" applyBorder="1" applyProtection="1"/>
    <xf numFmtId="0" fontId="16" fillId="2" borderId="1" xfId="0" applyFont="1" applyFill="1" applyBorder="1" applyAlignment="1" applyProtection="1">
      <alignment vertical="center"/>
    </xf>
    <xf numFmtId="0" fontId="7" fillId="0" borderId="0" xfId="0" applyFont="1" applyProtection="1"/>
    <xf numFmtId="0" fontId="7" fillId="8" borderId="0" xfId="0" applyFont="1" applyFill="1" applyProtection="1"/>
    <xf numFmtId="0" fontId="0" fillId="2" borderId="6" xfId="0" applyNumberFormat="1" applyFont="1" applyFill="1" applyBorder="1" applyAlignment="1" applyProtection="1">
      <alignment vertical="center" wrapText="1"/>
    </xf>
    <xf numFmtId="16" fontId="0" fillId="2" borderId="6" xfId="0" applyNumberFormat="1" applyFont="1" applyFill="1" applyBorder="1" applyAlignment="1" applyProtection="1">
      <alignment vertical="center" wrapText="1"/>
    </xf>
    <xf numFmtId="0" fontId="0" fillId="2" borderId="3" xfId="0" applyNumberFormat="1" applyFont="1" applyFill="1" applyBorder="1" applyAlignment="1" applyProtection="1">
      <alignment vertical="center" wrapText="1"/>
    </xf>
    <xf numFmtId="0" fontId="16" fillId="2" borderId="8" xfId="0" applyFont="1" applyFill="1" applyBorder="1" applyAlignment="1" applyProtection="1">
      <alignment vertical="center"/>
    </xf>
    <xf numFmtId="164" fontId="17" fillId="2" borderId="9" xfId="0" applyNumberFormat="1" applyFont="1" applyFill="1" applyBorder="1" applyAlignment="1" applyProtection="1">
      <alignment horizontal="left"/>
    </xf>
    <xf numFmtId="16" fontId="0" fillId="2" borderId="9" xfId="0" applyNumberFormat="1" applyFill="1" applyBorder="1" applyProtection="1"/>
    <xf numFmtId="0" fontId="0" fillId="2" borderId="9" xfId="0" applyFill="1" applyBorder="1" applyProtection="1"/>
    <xf numFmtId="0" fontId="4" fillId="2" borderId="10" xfId="0" applyFont="1" applyFill="1" applyBorder="1" applyAlignment="1" applyProtection="1">
      <alignment horizontal="right"/>
    </xf>
    <xf numFmtId="0" fontId="21" fillId="0" borderId="0" xfId="0" applyNumberFormat="1" applyFont="1" applyAlignment="1" applyProtection="1">
      <alignment horizontal="left" vertical="top" wrapText="1"/>
    </xf>
    <xf numFmtId="0" fontId="22" fillId="2" borderId="0" xfId="0" applyNumberFormat="1" applyFont="1" applyFill="1" applyBorder="1" applyAlignment="1" applyProtection="1">
      <alignment horizontal="center" vertical="center" wrapText="1"/>
    </xf>
    <xf numFmtId="0" fontId="27" fillId="2" borderId="0" xfId="0" applyNumberFormat="1" applyFont="1" applyFill="1" applyBorder="1" applyAlignment="1" applyProtection="1">
      <alignment horizontal="center" vertical="center" wrapText="1"/>
    </xf>
    <xf numFmtId="0" fontId="27" fillId="2" borderId="0" xfId="0" applyNumberFormat="1" applyFont="1" applyFill="1" applyBorder="1" applyAlignment="1" applyProtection="1">
      <alignment vertical="center" wrapText="1"/>
    </xf>
    <xf numFmtId="0" fontId="27" fillId="0" borderId="0" xfId="0" applyNumberFormat="1" applyFont="1" applyAlignment="1" applyProtection="1">
      <alignment horizontal="left" vertical="top" wrapText="1"/>
    </xf>
    <xf numFmtId="0" fontId="9" fillId="0" borderId="0" xfId="0" applyNumberFormat="1" applyFont="1" applyAlignment="1" applyProtection="1">
      <alignment horizontal="left" vertical="top" wrapText="1"/>
    </xf>
    <xf numFmtId="0" fontId="24" fillId="9" borderId="1" xfId="0" applyNumberFormat="1" applyFont="1" applyFill="1" applyBorder="1" applyAlignment="1" applyProtection="1">
      <alignment horizontal="center" vertical="center" wrapText="1"/>
    </xf>
    <xf numFmtId="0" fontId="24" fillId="10" borderId="1" xfId="0" applyNumberFormat="1" applyFont="1" applyFill="1" applyBorder="1" applyAlignment="1" applyProtection="1">
      <alignment horizontal="center" vertical="center" wrapText="1"/>
    </xf>
    <xf numFmtId="0" fontId="9" fillId="10" borderId="1" xfId="0" applyNumberFormat="1" applyFont="1" applyFill="1" applyBorder="1" applyAlignment="1" applyProtection="1">
      <alignment horizontal="center" vertical="center"/>
    </xf>
    <xf numFmtId="0" fontId="24" fillId="10" borderId="1" xfId="0" applyNumberFormat="1" applyFont="1" applyFill="1" applyBorder="1" applyAlignment="1" applyProtection="1">
      <alignment horizontal="left" vertical="center" wrapText="1"/>
    </xf>
    <xf numFmtId="0" fontId="24" fillId="11" borderId="1" xfId="0" applyNumberFormat="1" applyFont="1" applyFill="1" applyBorder="1" applyAlignment="1" applyProtection="1">
      <alignment horizontal="center" vertical="center" wrapText="1"/>
    </xf>
    <xf numFmtId="0" fontId="24" fillId="11" borderId="1" xfId="0" applyNumberFormat="1" applyFont="1" applyFill="1" applyBorder="1" applyAlignment="1" applyProtection="1">
      <alignment horizontal="left" vertical="center" wrapText="1"/>
    </xf>
    <xf numFmtId="0" fontId="24" fillId="0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/>
    </xf>
    <xf numFmtId="0" fontId="24" fillId="2" borderId="1" xfId="0" applyNumberFormat="1" applyFont="1" applyFill="1" applyBorder="1" applyAlignment="1" applyProtection="1">
      <alignment horizontal="center" vertical="center" wrapText="1"/>
    </xf>
    <xf numFmtId="0" fontId="24" fillId="0" borderId="11" xfId="0" applyNumberFormat="1" applyFont="1" applyFill="1" applyBorder="1" applyAlignment="1" applyProtection="1">
      <alignment horizontal="center" vertical="center" wrapText="1"/>
    </xf>
    <xf numFmtId="0" fontId="24" fillId="2" borderId="12" xfId="0" applyNumberFormat="1" applyFont="1" applyFill="1" applyBorder="1" applyAlignment="1" applyProtection="1">
      <alignment horizontal="center" vertical="center" wrapText="1"/>
    </xf>
    <xf numFmtId="0" fontId="24" fillId="0" borderId="0" xfId="0" applyNumberFormat="1" applyFont="1" applyAlignment="1" applyProtection="1">
      <alignment horizontal="left" vertical="top" wrapText="1"/>
    </xf>
    <xf numFmtId="0" fontId="24" fillId="9" borderId="12" xfId="0" applyNumberFormat="1" applyFont="1" applyFill="1" applyBorder="1" applyAlignment="1" applyProtection="1">
      <alignment horizontal="center" vertical="center" wrapText="1"/>
    </xf>
    <xf numFmtId="0" fontId="24" fillId="10" borderId="4" xfId="0" applyNumberFormat="1" applyFont="1" applyFill="1" applyBorder="1" applyAlignment="1" applyProtection="1">
      <alignment horizontal="left" vertical="center" wrapText="1"/>
    </xf>
    <xf numFmtId="0" fontId="24" fillId="11" borderId="2" xfId="0" applyNumberFormat="1" applyFont="1" applyFill="1" applyBorder="1" applyAlignment="1" applyProtection="1">
      <alignment horizontal="left" vertical="center" wrapText="1"/>
    </xf>
    <xf numFmtId="0" fontId="24" fillId="2" borderId="2" xfId="0" applyNumberFormat="1" applyFont="1" applyFill="1" applyBorder="1" applyAlignment="1" applyProtection="1">
      <alignment horizontal="center" vertical="center" wrapText="1"/>
    </xf>
    <xf numFmtId="0" fontId="24" fillId="2" borderId="38" xfId="0" applyNumberFormat="1" applyFont="1" applyFill="1" applyBorder="1" applyAlignment="1" applyProtection="1">
      <alignment horizontal="center" vertical="center" wrapText="1"/>
    </xf>
    <xf numFmtId="0" fontId="25" fillId="0" borderId="1" xfId="0" applyNumberFormat="1" applyFont="1" applyFill="1" applyBorder="1" applyAlignment="1" applyProtection="1">
      <alignment horizontal="left" vertical="top" wrapText="1"/>
    </xf>
    <xf numFmtId="0" fontId="24" fillId="9" borderId="1" xfId="0" applyNumberFormat="1" applyFont="1" applyFill="1" applyBorder="1" applyAlignment="1" applyProtection="1">
      <alignment horizontal="left" vertical="center" wrapText="1"/>
    </xf>
    <xf numFmtId="0" fontId="24" fillId="18" borderId="0" xfId="0" applyNumberFormat="1" applyFont="1" applyFill="1" applyBorder="1" applyAlignment="1" applyProtection="1">
      <alignment horizontal="left" vertical="center"/>
    </xf>
    <xf numFmtId="0" fontId="24" fillId="18" borderId="0" xfId="0" applyNumberFormat="1" applyFont="1" applyFill="1" applyBorder="1" applyAlignment="1" applyProtection="1">
      <alignment horizontal="left" vertical="top" wrapText="1"/>
    </xf>
    <xf numFmtId="0" fontId="24" fillId="2" borderId="0" xfId="0" applyFont="1" applyFill="1" applyBorder="1" applyAlignment="1" applyProtection="1">
      <alignment horizontal="center" vertical="center" wrapText="1"/>
    </xf>
    <xf numFmtId="0" fontId="23" fillId="18" borderId="0" xfId="0" applyNumberFormat="1" applyFont="1" applyFill="1" applyBorder="1" applyAlignment="1" applyProtection="1">
      <alignment horizontal="right" vertical="center" wrapText="1"/>
    </xf>
    <xf numFmtId="0" fontId="23" fillId="0" borderId="0" xfId="0" applyNumberFormat="1" applyFont="1" applyFill="1" applyBorder="1" applyAlignment="1" applyProtection="1">
      <alignment vertical="center"/>
    </xf>
    <xf numFmtId="0" fontId="23" fillId="2" borderId="0" xfId="0" applyNumberFormat="1" applyFont="1" applyFill="1" applyBorder="1" applyAlignment="1" applyProtection="1">
      <alignment vertical="center"/>
    </xf>
    <xf numFmtId="0" fontId="7" fillId="0" borderId="0" xfId="0" applyFont="1" applyAlignment="1" applyProtection="1"/>
    <xf numFmtId="0" fontId="15" fillId="3" borderId="20" xfId="0" applyNumberFormat="1" applyFont="1" applyFill="1" applyBorder="1" applyAlignment="1" applyProtection="1">
      <alignment vertical="center" wrapText="1"/>
    </xf>
    <xf numFmtId="0" fontId="15" fillId="3" borderId="32" xfId="0" applyNumberFormat="1" applyFont="1" applyFill="1" applyBorder="1" applyAlignment="1" applyProtection="1">
      <alignment vertical="center" wrapText="1"/>
    </xf>
    <xf numFmtId="0" fontId="25" fillId="0" borderId="0" xfId="0" applyNumberFormat="1" applyFont="1" applyFill="1" applyBorder="1" applyAlignment="1" applyProtection="1">
      <alignment horizontal="left" vertical="top" wrapText="1"/>
    </xf>
    <xf numFmtId="0" fontId="25" fillId="2" borderId="0" xfId="0" applyNumberFormat="1" applyFont="1" applyFill="1" applyBorder="1" applyAlignment="1" applyProtection="1">
      <alignment horizontal="left" vertical="top" wrapText="1"/>
    </xf>
    <xf numFmtId="0" fontId="24" fillId="0" borderId="0" xfId="0" applyNumberFormat="1" applyFont="1" applyFill="1" applyBorder="1" applyAlignment="1" applyProtection="1">
      <alignment horizontal="left" vertical="top" wrapText="1"/>
    </xf>
    <xf numFmtId="0" fontId="24" fillId="9" borderId="0" xfId="0" applyNumberFormat="1" applyFont="1" applyFill="1" applyBorder="1" applyAlignment="1" applyProtection="1">
      <alignment horizontal="center" vertical="center" wrapText="1"/>
    </xf>
    <xf numFmtId="0" fontId="27" fillId="0" borderId="0" xfId="0" applyNumberFormat="1" applyFont="1" applyBorder="1" applyAlignment="1" applyProtection="1">
      <alignment horizontal="left" vertical="top" wrapText="1"/>
    </xf>
    <xf numFmtId="0" fontId="28" fillId="2" borderId="0" xfId="0" applyNumberFormat="1" applyFont="1" applyFill="1" applyBorder="1" applyAlignment="1" applyProtection="1">
      <alignment horizontal="left" vertical="top" wrapText="1"/>
    </xf>
    <xf numFmtId="0" fontId="28" fillId="0" borderId="0" xfId="0" applyNumberFormat="1" applyFont="1" applyFill="1" applyBorder="1" applyAlignment="1" applyProtection="1">
      <alignment horizontal="left" vertical="top" wrapText="1"/>
    </xf>
    <xf numFmtId="0" fontId="24" fillId="2" borderId="0" xfId="0" applyNumberFormat="1" applyFont="1" applyFill="1" applyBorder="1" applyAlignment="1" applyProtection="1">
      <alignment horizontal="left" vertical="top" wrapText="1"/>
    </xf>
    <xf numFmtId="0" fontId="15" fillId="4" borderId="21" xfId="0" applyNumberFormat="1" applyFont="1" applyFill="1" applyBorder="1" applyAlignment="1" applyProtection="1">
      <alignment vertical="center" wrapText="1"/>
    </xf>
    <xf numFmtId="0" fontId="15" fillId="4" borderId="22" xfId="0" applyNumberFormat="1" applyFont="1" applyFill="1" applyBorder="1" applyAlignment="1" applyProtection="1">
      <alignment vertical="center" wrapText="1"/>
    </xf>
    <xf numFmtId="0" fontId="15" fillId="5" borderId="21" xfId="0" applyNumberFormat="1" applyFont="1" applyFill="1" applyBorder="1" applyAlignment="1" applyProtection="1">
      <alignment vertical="center" wrapText="1"/>
    </xf>
    <xf numFmtId="0" fontId="15" fillId="5" borderId="22" xfId="0" applyNumberFormat="1" applyFont="1" applyFill="1" applyBorder="1" applyAlignment="1" applyProtection="1">
      <alignment vertical="center" wrapText="1"/>
    </xf>
    <xf numFmtId="0" fontId="39" fillId="19" borderId="19" xfId="0" applyFont="1" applyFill="1" applyBorder="1" applyAlignment="1" applyProtection="1">
      <alignment horizontal="center" vertical="center" wrapText="1"/>
    </xf>
    <xf numFmtId="0" fontId="15" fillId="6" borderId="23" xfId="0" applyNumberFormat="1" applyFont="1" applyFill="1" applyBorder="1" applyAlignment="1" applyProtection="1">
      <alignment vertical="center" wrapText="1"/>
    </xf>
    <xf numFmtId="0" fontId="15" fillId="6" borderId="24" xfId="0" applyNumberFormat="1" applyFont="1" applyFill="1" applyBorder="1" applyAlignment="1" applyProtection="1">
      <alignment vertical="center" wrapText="1"/>
    </xf>
    <xf numFmtId="0" fontId="38" fillId="0" borderId="0" xfId="0" applyNumberFormat="1" applyFont="1" applyFill="1" applyBorder="1" applyAlignment="1" applyProtection="1">
      <alignment horizontal="center" vertical="center" wrapText="1"/>
    </xf>
    <xf numFmtId="0" fontId="28" fillId="2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center" vertical="center" wrapText="1"/>
    </xf>
    <xf numFmtId="0" fontId="27" fillId="0" borderId="0" xfId="0" applyNumberFormat="1" applyFont="1" applyFill="1" applyBorder="1" applyAlignment="1" applyProtection="1">
      <alignment horizontal="center" vertical="center" wrapText="1"/>
    </xf>
    <xf numFmtId="0" fontId="39" fillId="0" borderId="0" xfId="0" applyNumberFormat="1" applyFont="1" applyFill="1" applyBorder="1" applyAlignment="1" applyProtection="1">
      <alignment horizontal="center" vertical="center" wrapText="1"/>
    </xf>
    <xf numFmtId="0" fontId="30" fillId="0" borderId="0" xfId="0" applyNumberFormat="1" applyFont="1" applyFill="1" applyBorder="1" applyAlignment="1" applyProtection="1">
      <alignment horizontal="center" vertical="center" wrapText="1"/>
    </xf>
    <xf numFmtId="0" fontId="24" fillId="0" borderId="0" xfId="0" applyNumberFormat="1" applyFont="1" applyFill="1" applyBorder="1" applyAlignment="1" applyProtection="1">
      <alignment horizontal="center" vertical="center" wrapText="1"/>
    </xf>
    <xf numFmtId="0" fontId="23" fillId="0" borderId="0" xfId="0" applyNumberFormat="1" applyFont="1" applyFill="1" applyBorder="1" applyAlignment="1" applyProtection="1">
      <alignment horizontal="left" vertical="top" wrapText="1"/>
    </xf>
    <xf numFmtId="0" fontId="33" fillId="0" borderId="0" xfId="0" applyNumberFormat="1" applyFont="1" applyFill="1" applyBorder="1" applyAlignment="1" applyProtection="1">
      <alignment horizontal="center" vertical="center" wrapText="1"/>
    </xf>
    <xf numFmtId="0" fontId="24" fillId="0" borderId="0" xfId="0" applyNumberFormat="1" applyFont="1" applyFill="1" applyBorder="1" applyAlignment="1" applyProtection="1">
      <alignment horizontal="left" vertical="top"/>
    </xf>
    <xf numFmtId="0" fontId="24" fillId="0" borderId="0" xfId="0" applyNumberFormat="1" applyFont="1" applyFill="1" applyBorder="1" applyAlignment="1" applyProtection="1">
      <alignment horizontal="left" vertical="center" wrapText="1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40" fillId="0" borderId="0" xfId="0" applyNumberFormat="1" applyFont="1" applyFill="1" applyBorder="1" applyAlignment="1" applyProtection="1">
      <alignment horizontal="center" vertical="center" wrapText="1"/>
    </xf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24" fillId="0" borderId="0" xfId="6" applyFont="1" applyFill="1" applyBorder="1" applyProtection="1">
      <alignment horizontal="left" vertical="top" wrapText="1"/>
    </xf>
    <xf numFmtId="0" fontId="25" fillId="0" borderId="0" xfId="2" applyFont="1" applyFill="1" applyBorder="1" applyProtection="1">
      <alignment horizontal="center" vertical="center" wrapText="1"/>
    </xf>
    <xf numFmtId="0" fontId="25" fillId="0" borderId="0" xfId="5" applyFont="1" applyFill="1" applyBorder="1" applyProtection="1">
      <alignment horizontal="center" vertical="center" wrapText="1"/>
    </xf>
    <xf numFmtId="0" fontId="33" fillId="0" borderId="0" xfId="0" applyNumberFormat="1" applyFont="1" applyFill="1" applyBorder="1" applyAlignment="1" applyProtection="1">
      <alignment horizontal="left" vertical="top" wrapText="1"/>
    </xf>
    <xf numFmtId="0" fontId="27" fillId="0" borderId="0" xfId="0" applyNumberFormat="1" applyFont="1" applyFill="1" applyBorder="1" applyAlignment="1" applyProtection="1">
      <alignment horizontal="left" vertical="top" wrapText="1"/>
    </xf>
    <xf numFmtId="0" fontId="30" fillId="0" borderId="0" xfId="0" applyNumberFormat="1" applyFont="1" applyFill="1" applyBorder="1" applyAlignment="1" applyProtection="1">
      <alignment horizontal="left" vertical="top" wrapText="1"/>
    </xf>
    <xf numFmtId="0" fontId="41" fillId="0" borderId="0" xfId="0" applyFont="1" applyFill="1" applyBorder="1" applyAlignment="1" applyProtection="1"/>
    <xf numFmtId="0" fontId="32" fillId="0" borderId="0" xfId="0" applyNumberFormat="1" applyFont="1" applyFill="1" applyBorder="1" applyAlignment="1" applyProtection="1">
      <alignment horizontal="left" vertical="center" wrapText="1"/>
    </xf>
    <xf numFmtId="0" fontId="1" fillId="2" borderId="44" xfId="0" applyFont="1" applyFill="1" applyBorder="1" applyAlignment="1" applyProtection="1">
      <alignment horizontal="center" vertical="center"/>
      <protection locked="0"/>
    </xf>
    <xf numFmtId="0" fontId="14" fillId="2" borderId="45" xfId="0" applyFont="1" applyFill="1" applyBorder="1" applyAlignment="1" applyProtection="1">
      <alignment horizontal="center" vertical="center" wrapText="1"/>
      <protection locked="0"/>
    </xf>
    <xf numFmtId="17" fontId="6" fillId="2" borderId="0" xfId="0" applyNumberFormat="1" applyFont="1" applyFill="1" applyAlignment="1" applyProtection="1">
      <alignment vertical="center"/>
    </xf>
    <xf numFmtId="0" fontId="24" fillId="0" borderId="1" xfId="0" applyNumberFormat="1" applyFont="1" applyBorder="1" applyAlignment="1" applyProtection="1">
      <alignment horizontal="left" vertical="top" wrapText="1"/>
    </xf>
    <xf numFmtId="0" fontId="7" fillId="2" borderId="16" xfId="0" applyFont="1" applyFill="1" applyBorder="1" applyAlignment="1" applyProtection="1">
      <alignment vertical="center" wrapText="1"/>
      <protection locked="0"/>
    </xf>
    <xf numFmtId="16" fontId="6" fillId="2" borderId="1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vertical="center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2" borderId="17" xfId="0" applyFont="1" applyFill="1" applyBorder="1" applyAlignment="1" applyProtection="1">
      <alignment horizontal="left" vertical="center" wrapText="1"/>
      <protection locked="0"/>
    </xf>
    <xf numFmtId="0" fontId="7" fillId="2" borderId="18" xfId="0" applyFont="1" applyFill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0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2" borderId="17" xfId="0" applyFont="1" applyFill="1" applyBorder="1" applyAlignment="1" applyProtection="1">
      <alignment vertical="center" wrapText="1"/>
      <protection locked="0"/>
    </xf>
    <xf numFmtId="16" fontId="7" fillId="2" borderId="1" xfId="0" applyNumberFormat="1" applyFont="1" applyFill="1" applyBorder="1" applyAlignment="1" applyProtection="1">
      <alignment horizontal="left" vertical="center" wrapText="1"/>
      <protection locked="0"/>
    </xf>
    <xf numFmtId="16" fontId="7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4" xfId="0" applyFont="1" applyFill="1" applyBorder="1" applyAlignment="1" applyProtection="1">
      <alignment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Font="1" applyFill="1" applyBorder="1" applyAlignment="1" applyProtection="1">
      <alignment vertical="center" wrapText="1"/>
      <protection locked="0"/>
    </xf>
    <xf numFmtId="0" fontId="0" fillId="0" borderId="17" xfId="0" applyFont="1" applyBorder="1" applyAlignment="1" applyProtection="1">
      <alignment vertical="center" wrapText="1"/>
      <protection locked="0"/>
    </xf>
    <xf numFmtId="0" fontId="0" fillId="0" borderId="17" xfId="0" applyFont="1" applyBorder="1" applyAlignment="1" applyProtection="1">
      <alignment horizontal="left" vertical="center" wrapText="1"/>
      <protection locked="0"/>
    </xf>
    <xf numFmtId="16" fontId="7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5" xfId="0" applyFont="1" applyFill="1" applyBorder="1" applyAlignment="1" applyProtection="1">
      <alignment vertical="center" wrapText="1"/>
      <protection locked="0"/>
    </xf>
    <xf numFmtId="0" fontId="7" fillId="0" borderId="16" xfId="0" applyFont="1" applyFill="1" applyBorder="1" applyAlignment="1" applyProtection="1">
      <alignment vertical="center" wrapText="1"/>
      <protection locked="0"/>
    </xf>
    <xf numFmtId="0" fontId="24" fillId="2" borderId="40" xfId="0" applyNumberFormat="1" applyFont="1" applyFill="1" applyBorder="1" applyAlignment="1" applyProtection="1">
      <alignment horizontal="center" vertical="center" wrapText="1"/>
    </xf>
    <xf numFmtId="164" fontId="0" fillId="2" borderId="46" xfId="0" applyNumberFormat="1" applyFill="1" applyBorder="1" applyAlignment="1" applyProtection="1">
      <alignment horizontal="left"/>
    </xf>
    <xf numFmtId="16" fontId="0" fillId="2" borderId="46" xfId="0" applyNumberFormat="1" applyFill="1" applyBorder="1" applyProtection="1"/>
    <xf numFmtId="0" fontId="0" fillId="2" borderId="46" xfId="0" applyFill="1" applyBorder="1" applyProtection="1"/>
    <xf numFmtId="0" fontId="4" fillId="2" borderId="40" xfId="0" applyFont="1" applyFill="1" applyBorder="1" applyAlignment="1" applyProtection="1">
      <alignment horizontal="right"/>
    </xf>
    <xf numFmtId="164" fontId="0" fillId="2" borderId="9" xfId="0" applyNumberFormat="1" applyFill="1" applyBorder="1" applyAlignment="1" applyProtection="1">
      <alignment horizontal="left"/>
    </xf>
    <xf numFmtId="0" fontId="16" fillId="2" borderId="5" xfId="0" applyFont="1" applyFill="1" applyBorder="1" applyProtection="1"/>
    <xf numFmtId="16" fontId="7" fillId="0" borderId="14" xfId="0" applyNumberFormat="1" applyFont="1" applyFill="1" applyBorder="1" applyAlignment="1" applyProtection="1">
      <alignment horizontal="left" vertical="center" wrapText="1"/>
      <protection locked="0"/>
    </xf>
    <xf numFmtId="16" fontId="7" fillId="2" borderId="17" xfId="0" applyNumberFormat="1" applyFont="1" applyFill="1" applyBorder="1" applyAlignment="1" applyProtection="1">
      <alignment horizontal="left" vertical="center" wrapText="1"/>
      <protection locked="0"/>
    </xf>
    <xf numFmtId="0" fontId="24" fillId="0" borderId="1" xfId="0" applyNumberFormat="1" applyFont="1" applyFill="1" applyBorder="1" applyAlignment="1" applyProtection="1">
      <alignment horizontal="left" vertical="center" wrapText="1"/>
    </xf>
    <xf numFmtId="0" fontId="24" fillId="0" borderId="11" xfId="0" applyNumberFormat="1" applyFont="1" applyBorder="1" applyAlignment="1" applyProtection="1">
      <alignment horizontal="center" vertical="center" wrapText="1"/>
    </xf>
    <xf numFmtId="0" fontId="24" fillId="2" borderId="1" xfId="0" applyNumberFormat="1" applyFont="1" applyFill="1" applyBorder="1" applyAlignment="1" applyProtection="1">
      <alignment horizontal="left" vertical="center" wrapText="1"/>
    </xf>
    <xf numFmtId="0" fontId="24" fillId="2" borderId="0" xfId="0" applyNumberFormat="1" applyFont="1" applyFill="1" applyAlignment="1" applyProtection="1">
      <alignment horizontal="left" vertical="top" wrapText="1"/>
    </xf>
    <xf numFmtId="0" fontId="9" fillId="10" borderId="1" xfId="0" applyNumberFormat="1" applyFont="1" applyFill="1" applyBorder="1" applyAlignment="1" applyProtection="1">
      <alignment horizontal="center" vertical="center" wrapText="1"/>
    </xf>
    <xf numFmtId="0" fontId="24" fillId="10" borderId="1" xfId="0" applyNumberFormat="1" applyFont="1" applyFill="1" applyBorder="1" applyAlignment="1" applyProtection="1">
      <alignment vertical="center" wrapText="1"/>
    </xf>
    <xf numFmtId="0" fontId="48" fillId="9" borderId="1" xfId="0" applyNumberFormat="1" applyFont="1" applyFill="1" applyBorder="1" applyAlignment="1" applyProtection="1">
      <alignment horizontal="center" vertical="center" wrapText="1"/>
    </xf>
    <xf numFmtId="0" fontId="48" fillId="0" borderId="1" xfId="0" applyNumberFormat="1" applyFont="1" applyFill="1" applyBorder="1" applyAlignment="1" applyProtection="1">
      <alignment horizontal="center" vertical="center" wrapText="1"/>
    </xf>
    <xf numFmtId="0" fontId="48" fillId="9" borderId="12" xfId="0" applyNumberFormat="1" applyFont="1" applyFill="1" applyBorder="1" applyAlignment="1" applyProtection="1">
      <alignment horizontal="center" vertical="center" wrapText="1"/>
    </xf>
    <xf numFmtId="0" fontId="48" fillId="2" borderId="1" xfId="0" applyNumberFormat="1" applyFont="1" applyFill="1" applyBorder="1" applyAlignment="1" applyProtection="1">
      <alignment horizontal="center" vertical="center" wrapText="1"/>
    </xf>
    <xf numFmtId="0" fontId="48" fillId="2" borderId="12" xfId="0" applyNumberFormat="1" applyFont="1" applyFill="1" applyBorder="1" applyAlignment="1" applyProtection="1">
      <alignment horizontal="center" vertical="center" wrapText="1"/>
    </xf>
    <xf numFmtId="0" fontId="48" fillId="2" borderId="2" xfId="0" applyNumberFormat="1" applyFont="1" applyFill="1" applyBorder="1" applyAlignment="1" applyProtection="1">
      <alignment horizontal="center" vertical="center" wrapText="1"/>
    </xf>
    <xf numFmtId="0" fontId="48" fillId="2" borderId="38" xfId="0" applyNumberFormat="1" applyFont="1" applyFill="1" applyBorder="1" applyAlignment="1" applyProtection="1">
      <alignment horizontal="center" vertical="center" wrapText="1"/>
    </xf>
    <xf numFmtId="164" fontId="44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20" fontId="0" fillId="0" borderId="0" xfId="0" applyNumberFormat="1" applyFont="1" applyAlignment="1" applyProtection="1">
      <alignment vertical="center"/>
    </xf>
    <xf numFmtId="0" fontId="49" fillId="2" borderId="1" xfId="0" applyNumberFormat="1" applyFont="1" applyFill="1" applyBorder="1" applyAlignment="1" applyProtection="1">
      <alignment horizontal="center" vertical="center" wrapText="1"/>
    </xf>
    <xf numFmtId="0" fontId="49" fillId="0" borderId="1" xfId="0" applyNumberFormat="1" applyFont="1" applyFill="1" applyBorder="1" applyAlignment="1" applyProtection="1">
      <alignment horizontal="center" vertical="center" wrapText="1"/>
    </xf>
    <xf numFmtId="0" fontId="7" fillId="0" borderId="17" xfId="0" applyFont="1" applyBorder="1" applyAlignment="1" applyProtection="1">
      <alignment vertical="center" wrapText="1"/>
      <protection locked="0"/>
    </xf>
    <xf numFmtId="0" fontId="0" fillId="0" borderId="17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center" vertical="center" textRotation="90"/>
    </xf>
    <xf numFmtId="0" fontId="6" fillId="2" borderId="33" xfId="0" applyFont="1" applyFill="1" applyBorder="1" applyAlignment="1" applyProtection="1">
      <alignment horizontal="center" vertical="center" wrapText="1"/>
      <protection locked="0"/>
    </xf>
    <xf numFmtId="164" fontId="7" fillId="2" borderId="33" xfId="0" applyNumberFormat="1" applyFont="1" applyFill="1" applyBorder="1" applyAlignment="1" applyProtection="1">
      <alignment vertical="center" wrapText="1"/>
      <protection locked="0"/>
    </xf>
    <xf numFmtId="164" fontId="44" fillId="2" borderId="33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33" xfId="0" applyFont="1" applyFill="1" applyBorder="1" applyAlignment="1" applyProtection="1">
      <alignment horizontal="left" vertical="center" wrapText="1"/>
      <protection locked="0"/>
    </xf>
    <xf numFmtId="0" fontId="7" fillId="2" borderId="33" xfId="0" applyFont="1" applyFill="1" applyBorder="1" applyAlignment="1" applyProtection="1">
      <alignment vertical="center" wrapText="1"/>
      <protection locked="0"/>
    </xf>
    <xf numFmtId="0" fontId="7" fillId="0" borderId="23" xfId="0" applyFont="1" applyBorder="1" applyAlignment="1" applyProtection="1">
      <alignment horizontal="center" vertical="center" textRotation="90"/>
    </xf>
    <xf numFmtId="0" fontId="6" fillId="2" borderId="34" xfId="0" applyFont="1" applyFill="1" applyBorder="1" applyAlignment="1" applyProtection="1">
      <alignment horizontal="center" vertical="center" wrapText="1"/>
      <protection locked="0"/>
    </xf>
    <xf numFmtId="164" fontId="7" fillId="2" borderId="34" xfId="0" applyNumberFormat="1" applyFont="1" applyFill="1" applyBorder="1" applyAlignment="1" applyProtection="1">
      <alignment vertical="center" wrapText="1"/>
      <protection locked="0"/>
    </xf>
    <xf numFmtId="164" fontId="7" fillId="2" borderId="3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34" xfId="0" applyFont="1" applyFill="1" applyBorder="1" applyAlignment="1" applyProtection="1">
      <alignment horizontal="left" vertical="center" wrapText="1"/>
      <protection locked="0"/>
    </xf>
    <xf numFmtId="0" fontId="6" fillId="2" borderId="34" xfId="0" applyFont="1" applyFill="1" applyBorder="1" applyAlignment="1" applyProtection="1">
      <alignment vertical="center" wrapText="1"/>
      <protection locked="0"/>
    </xf>
    <xf numFmtId="0" fontId="0" fillId="0" borderId="33" xfId="0" applyFont="1" applyBorder="1" applyAlignment="1" applyProtection="1">
      <alignment horizontal="center" vertical="center" textRotation="90"/>
    </xf>
    <xf numFmtId="0" fontId="0" fillId="0" borderId="34" xfId="0" applyFont="1" applyBorder="1" applyAlignment="1" applyProtection="1">
      <alignment horizontal="center" vertical="center" textRotation="90"/>
    </xf>
    <xf numFmtId="0" fontId="0" fillId="2" borderId="33" xfId="0" applyFont="1" applyFill="1" applyBorder="1" applyAlignment="1" applyProtection="1">
      <alignment horizontal="center" vertical="center" wrapText="1"/>
      <protection locked="0"/>
    </xf>
    <xf numFmtId="164" fontId="7" fillId="2" borderId="33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9" xfId="0" applyFont="1" applyFill="1" applyBorder="1" applyAlignment="1" applyProtection="1">
      <alignment vertical="center" wrapText="1"/>
      <protection locked="0"/>
    </xf>
    <xf numFmtId="0" fontId="0" fillId="0" borderId="49" xfId="0" applyFont="1" applyBorder="1" applyAlignment="1" applyProtection="1">
      <alignment horizontal="center" vertical="center" textRotation="90"/>
    </xf>
    <xf numFmtId="0" fontId="0" fillId="2" borderId="49" xfId="0" applyFont="1" applyFill="1" applyBorder="1" applyAlignment="1" applyProtection="1">
      <alignment horizontal="center" vertical="center" wrapText="1"/>
      <protection locked="0"/>
    </xf>
    <xf numFmtId="164" fontId="7" fillId="2" borderId="49" xfId="0" applyNumberFormat="1" applyFont="1" applyFill="1" applyBorder="1" applyAlignment="1" applyProtection="1">
      <alignment vertical="center" wrapText="1"/>
      <protection locked="0"/>
    </xf>
    <xf numFmtId="164" fontId="7" fillId="2" borderId="49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9" xfId="0" applyFont="1" applyFill="1" applyBorder="1" applyAlignment="1" applyProtection="1">
      <alignment horizontal="center" vertical="center" wrapText="1"/>
      <protection locked="0"/>
    </xf>
    <xf numFmtId="164" fontId="7" fillId="2" borderId="49" xfId="0" applyNumberFormat="1" applyFont="1" applyFill="1" applyBorder="1" applyAlignment="1" applyProtection="1">
      <alignment horizontal="right" vertical="center" wrapText="1"/>
      <protection locked="0"/>
    </xf>
    <xf numFmtId="0" fontId="7" fillId="2" borderId="49" xfId="0" applyFont="1" applyFill="1" applyBorder="1" applyAlignment="1" applyProtection="1">
      <alignment horizontal="left" vertical="center" wrapText="1"/>
      <protection locked="0"/>
    </xf>
    <xf numFmtId="0" fontId="7" fillId="2" borderId="33" xfId="0" applyFont="1" applyFill="1" applyBorder="1" applyAlignment="1" applyProtection="1">
      <alignment horizontal="center" vertical="center" wrapText="1"/>
      <protection locked="0"/>
    </xf>
    <xf numFmtId="0" fontId="7" fillId="2" borderId="34" xfId="0" applyFont="1" applyFill="1" applyBorder="1" applyAlignment="1" applyProtection="1">
      <alignment horizontal="center" vertical="center" wrapText="1"/>
      <protection locked="0"/>
    </xf>
    <xf numFmtId="164" fontId="44" fillId="2" borderId="3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34" xfId="0" applyFont="1" applyFill="1" applyBorder="1" applyAlignment="1" applyProtection="1">
      <alignment vertical="center" wrapText="1"/>
      <protection locked="0"/>
    </xf>
    <xf numFmtId="0" fontId="27" fillId="0" borderId="0" xfId="0" applyNumberFormat="1" applyFont="1" applyFill="1" applyAlignment="1" applyProtection="1">
      <alignment horizontal="left" vertical="top" wrapText="1"/>
    </xf>
    <xf numFmtId="0" fontId="24" fillId="10" borderId="1" xfId="0" applyNumberFormat="1" applyFont="1" applyFill="1" applyBorder="1" applyAlignment="1" applyProtection="1">
      <alignment horizontal="left" vertical="top" wrapText="1"/>
    </xf>
    <xf numFmtId="0" fontId="24" fillId="20" borderId="1" xfId="0" applyNumberFormat="1" applyFont="1" applyFill="1" applyBorder="1" applyAlignment="1" applyProtection="1">
      <alignment horizontal="center" vertical="center" wrapText="1"/>
    </xf>
    <xf numFmtId="0" fontId="24" fillId="20" borderId="1" xfId="0" applyNumberFormat="1" applyFont="1" applyFill="1" applyBorder="1" applyAlignment="1" applyProtection="1">
      <alignment horizontal="left" vertical="center" wrapText="1"/>
    </xf>
    <xf numFmtId="0" fontId="7" fillId="10" borderId="1" xfId="0" applyFont="1" applyFill="1" applyBorder="1" applyAlignment="1" applyProtection="1">
      <alignment horizontal="center" vertical="center"/>
    </xf>
    <xf numFmtId="164" fontId="7" fillId="2" borderId="34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4" xfId="0" applyNumberFormat="1" applyFont="1" applyFill="1" applyBorder="1" applyAlignment="1" applyProtection="1">
      <alignment horizontal="center" vertical="center"/>
    </xf>
    <xf numFmtId="0" fontId="9" fillId="2" borderId="2" xfId="0" applyNumberFormat="1" applyFont="1" applyFill="1" applyBorder="1" applyAlignment="1" applyProtection="1">
      <alignment horizontal="center" vertical="center"/>
    </xf>
    <xf numFmtId="164" fontId="6" fillId="2" borderId="33" xfId="0" applyNumberFormat="1" applyFont="1" applyFill="1" applyBorder="1" applyAlignment="1" applyProtection="1">
      <alignment vertical="center" wrapText="1"/>
      <protection locked="0"/>
    </xf>
    <xf numFmtId="164" fontId="6" fillId="2" borderId="33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33" xfId="0" applyFont="1" applyFill="1" applyBorder="1" applyAlignment="1" applyProtection="1">
      <alignment horizontal="left" vertical="center" wrapText="1"/>
      <protection locked="0"/>
    </xf>
    <xf numFmtId="0" fontId="6" fillId="2" borderId="33" xfId="0" applyFont="1" applyFill="1" applyBorder="1" applyAlignment="1" applyProtection="1">
      <alignment vertical="center" wrapText="1"/>
      <protection locked="0"/>
    </xf>
    <xf numFmtId="0" fontId="6" fillId="2" borderId="34" xfId="0" applyFont="1" applyFill="1" applyBorder="1" applyAlignment="1" applyProtection="1">
      <alignment horizontal="left" vertical="center" wrapText="1"/>
      <protection locked="0"/>
    </xf>
    <xf numFmtId="0" fontId="0" fillId="0" borderId="33" xfId="0" applyFont="1" applyFill="1" applyBorder="1" applyAlignment="1" applyProtection="1">
      <alignment horizontal="center" vertical="center" textRotation="90"/>
    </xf>
    <xf numFmtId="0" fontId="7" fillId="0" borderId="33" xfId="0" applyFont="1" applyFill="1" applyBorder="1" applyAlignment="1" applyProtection="1">
      <alignment horizontal="center" vertical="center" wrapText="1"/>
      <protection locked="0"/>
    </xf>
    <xf numFmtId="164" fontId="7" fillId="0" borderId="33" xfId="0" applyNumberFormat="1" applyFont="1" applyFill="1" applyBorder="1" applyAlignment="1" applyProtection="1">
      <alignment horizontal="right" vertical="center" wrapText="1"/>
      <protection locked="0"/>
    </xf>
    <xf numFmtId="164" fontId="44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3" xfId="0" applyFont="1" applyFill="1" applyBorder="1" applyAlignment="1" applyProtection="1">
      <alignment horizontal="left" vertical="center" wrapText="1"/>
      <protection locked="0"/>
    </xf>
    <xf numFmtId="0" fontId="7" fillId="0" borderId="33" xfId="0" applyFont="1" applyFill="1" applyBorder="1" applyAlignment="1" applyProtection="1">
      <alignment vertical="center" wrapText="1"/>
      <protection locked="0"/>
    </xf>
    <xf numFmtId="0" fontId="0" fillId="0" borderId="34" xfId="0" applyFont="1" applyFill="1" applyBorder="1" applyAlignment="1" applyProtection="1">
      <alignment horizontal="center" vertical="center" textRotation="90"/>
    </xf>
    <xf numFmtId="164" fontId="7" fillId="2" borderId="34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33" xfId="0" applyFont="1" applyBorder="1" applyAlignment="1" applyProtection="1">
      <alignment horizontal="center" vertical="center" textRotation="90"/>
    </xf>
    <xf numFmtId="0" fontId="7" fillId="0" borderId="34" xfId="0" applyFont="1" applyBorder="1" applyAlignment="1" applyProtection="1">
      <alignment horizontal="center" vertical="center" textRotation="90"/>
    </xf>
    <xf numFmtId="0" fontId="0" fillId="2" borderId="34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/>
    </xf>
    <xf numFmtId="164" fontId="7" fillId="2" borderId="33" xfId="0" applyNumberFormat="1" applyFont="1" applyFill="1" applyBorder="1" applyAlignment="1" applyProtection="1">
      <alignment horizontal="right" vertical="center" wrapText="1"/>
      <protection locked="0"/>
    </xf>
    <xf numFmtId="164" fontId="6" fillId="2" borderId="34" xfId="0" applyNumberFormat="1" applyFont="1" applyFill="1" applyBorder="1" applyAlignment="1" applyProtection="1">
      <alignment vertical="center" wrapText="1"/>
      <protection locked="0"/>
    </xf>
    <xf numFmtId="164" fontId="6" fillId="2" borderId="3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textRotation="90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164" fontId="7" fillId="2" borderId="0" xfId="0" applyNumberFormat="1" applyFont="1" applyFill="1" applyBorder="1" applyAlignment="1" applyProtection="1">
      <alignment vertical="center" wrapText="1"/>
      <protection locked="0"/>
    </xf>
    <xf numFmtId="0" fontId="7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 applyProtection="1">
      <alignment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164" fontId="7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 applyProtection="1">
      <alignment horizontal="center" vertical="center" textRotation="90"/>
    </xf>
    <xf numFmtId="164" fontId="7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4" xfId="0" applyFont="1" applyFill="1" applyBorder="1" applyAlignment="1" applyProtection="1">
      <alignment horizontal="center" vertical="center" wrapText="1"/>
      <protection locked="0"/>
    </xf>
    <xf numFmtId="164" fontId="7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7" xfId="0" applyFont="1" applyFill="1" applyBorder="1" applyAlignment="1" applyProtection="1">
      <alignment horizontal="center" vertical="center" wrapText="1"/>
      <protection locked="0"/>
    </xf>
    <xf numFmtId="0" fontId="24" fillId="10" borderId="2" xfId="0" applyNumberFormat="1" applyFont="1" applyFill="1" applyBorder="1" applyAlignment="1" applyProtection="1">
      <alignment horizontal="left" vertical="center" wrapText="1"/>
    </xf>
    <xf numFmtId="0" fontId="9" fillId="2" borderId="50" xfId="0" applyNumberFormat="1" applyFont="1" applyFill="1" applyBorder="1" applyAlignment="1" applyProtection="1">
      <alignment horizontal="center" vertical="center"/>
    </xf>
    <xf numFmtId="0" fontId="7" fillId="0" borderId="34" xfId="0" applyFont="1" applyBorder="1" applyAlignment="1" applyProtection="1">
      <alignment vertical="center" wrapText="1"/>
      <protection locked="0"/>
    </xf>
    <xf numFmtId="0" fontId="7" fillId="0" borderId="49" xfId="0" applyFont="1" applyFill="1" applyBorder="1" applyAlignment="1" applyProtection="1">
      <alignment horizontal="center" vertical="center" textRotation="90"/>
    </xf>
    <xf numFmtId="0" fontId="8" fillId="2" borderId="0" xfId="0" applyFont="1" applyFill="1" applyAlignment="1" applyProtection="1">
      <alignment horizontal="center" vertical="center" wrapText="1"/>
    </xf>
    <xf numFmtId="0" fontId="23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6" fillId="0" borderId="14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9" fillId="2" borderId="34" xfId="0" applyFont="1" applyFill="1" applyBorder="1" applyAlignment="1" applyProtection="1">
      <alignment horizontal="center" vertical="center" wrapText="1"/>
      <protection locked="0"/>
    </xf>
    <xf numFmtId="0" fontId="8" fillId="2" borderId="34" xfId="0" applyFont="1" applyFill="1" applyBorder="1" applyAlignment="1" applyProtection="1">
      <alignment horizontal="center" vertical="center" wrapText="1"/>
      <protection locked="0"/>
    </xf>
    <xf numFmtId="0" fontId="32" fillId="2" borderId="1" xfId="0" applyFont="1" applyFill="1" applyBorder="1" applyAlignment="1" applyProtection="1">
      <alignment horizontal="center" vertical="center" wrapText="1"/>
      <protection locked="0"/>
    </xf>
    <xf numFmtId="16" fontId="3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vertical="center" wrapText="1"/>
      <protection locked="0"/>
    </xf>
    <xf numFmtId="0" fontId="6" fillId="2" borderId="17" xfId="0" applyFont="1" applyFill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vertical="center"/>
    </xf>
    <xf numFmtId="16" fontId="7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3" borderId="28" xfId="0" applyFont="1" applyFill="1" applyBorder="1" applyAlignment="1" applyProtection="1">
      <alignment vertical="center"/>
    </xf>
    <xf numFmtId="0" fontId="1" fillId="4" borderId="51" xfId="0" applyFont="1" applyFill="1" applyBorder="1" applyAlignment="1" applyProtection="1">
      <alignment vertical="center"/>
    </xf>
    <xf numFmtId="0" fontId="1" fillId="5" borderId="51" xfId="0" applyFont="1" applyFill="1" applyBorder="1" applyAlignment="1" applyProtection="1">
      <alignment vertical="center"/>
    </xf>
    <xf numFmtId="0" fontId="1" fillId="6" borderId="51" xfId="0" applyFont="1" applyFill="1" applyBorder="1" applyAlignment="1" applyProtection="1">
      <alignment vertical="center"/>
    </xf>
    <xf numFmtId="0" fontId="1" fillId="21" borderId="52" xfId="0" applyFont="1" applyFill="1" applyBorder="1" applyAlignment="1" applyProtection="1">
      <alignment horizontal="left" vertical="center"/>
    </xf>
    <xf numFmtId="0" fontId="0" fillId="8" borderId="51" xfId="0" applyFont="1" applyFill="1" applyBorder="1" applyAlignment="1" applyProtection="1">
      <alignment horizontal="center" vertical="center"/>
    </xf>
    <xf numFmtId="1" fontId="0" fillId="8" borderId="51" xfId="0" applyNumberFormat="1" applyFont="1" applyFill="1" applyBorder="1" applyAlignment="1" applyProtection="1">
      <alignment horizontal="center" vertical="center"/>
    </xf>
    <xf numFmtId="0" fontId="0" fillId="8" borderId="52" xfId="0" applyFont="1" applyFill="1" applyBorder="1" applyAlignment="1" applyProtection="1">
      <alignment horizontal="center" vertical="center"/>
    </xf>
    <xf numFmtId="0" fontId="0" fillId="3" borderId="25" xfId="0" applyFont="1" applyFill="1" applyBorder="1" applyAlignment="1" applyProtection="1">
      <alignment horizontal="right" vertical="center"/>
    </xf>
    <xf numFmtId="0" fontId="0" fillId="3" borderId="53" xfId="0" applyFont="1" applyFill="1" applyBorder="1" applyAlignment="1" applyProtection="1">
      <alignment vertical="center"/>
    </xf>
    <xf numFmtId="0" fontId="0" fillId="4" borderId="26" xfId="0" applyFont="1" applyFill="1" applyBorder="1" applyAlignment="1" applyProtection="1">
      <alignment horizontal="right" vertical="center"/>
    </xf>
    <xf numFmtId="0" fontId="0" fillId="4" borderId="54" xfId="0" applyFont="1" applyFill="1" applyBorder="1" applyAlignment="1" applyProtection="1">
      <alignment vertical="center"/>
    </xf>
    <xf numFmtId="0" fontId="0" fillId="5" borderId="26" xfId="0" applyFont="1" applyFill="1" applyBorder="1" applyAlignment="1" applyProtection="1">
      <alignment horizontal="right" vertical="center"/>
    </xf>
    <xf numFmtId="0" fontId="0" fillId="5" borderId="54" xfId="0" applyFont="1" applyFill="1" applyBorder="1" applyAlignment="1" applyProtection="1">
      <alignment vertical="center"/>
    </xf>
    <xf numFmtId="0" fontId="0" fillId="6" borderId="26" xfId="0" applyFont="1" applyFill="1" applyBorder="1" applyAlignment="1" applyProtection="1">
      <alignment horizontal="right" vertical="center"/>
    </xf>
    <xf numFmtId="0" fontId="0" fillId="6" borderId="54" xfId="0" applyFont="1" applyFill="1" applyBorder="1" applyAlignment="1" applyProtection="1">
      <alignment vertical="center"/>
    </xf>
    <xf numFmtId="0" fontId="0" fillId="21" borderId="27" xfId="0" applyFont="1" applyFill="1" applyBorder="1" applyAlignment="1" applyProtection="1">
      <alignment horizontal="right" vertical="center"/>
    </xf>
    <xf numFmtId="0" fontId="0" fillId="21" borderId="55" xfId="0" applyFont="1" applyFill="1" applyBorder="1" applyAlignment="1" applyProtection="1">
      <alignment horizontal="center" vertical="center"/>
    </xf>
    <xf numFmtId="164" fontId="0" fillId="0" borderId="0" xfId="0" applyNumberFormat="1" applyFont="1" applyBorder="1" applyAlignment="1" applyProtection="1">
      <alignment vertical="center"/>
    </xf>
    <xf numFmtId="164" fontId="0" fillId="0" borderId="0" xfId="0" applyNumberFormat="1" applyFont="1" applyAlignment="1" applyProtection="1">
      <alignment vertical="center"/>
    </xf>
    <xf numFmtId="14" fontId="0" fillId="0" borderId="0" xfId="0" applyNumberFormat="1" applyFont="1" applyAlignment="1" applyProtection="1">
      <alignment vertical="center"/>
    </xf>
    <xf numFmtId="0" fontId="9" fillId="19" borderId="1" xfId="0" applyNumberFormat="1" applyFont="1" applyFill="1" applyBorder="1" applyAlignment="1" applyProtection="1">
      <alignment horizontal="center" vertical="center"/>
    </xf>
    <xf numFmtId="164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4" xfId="0" applyFont="1" applyFill="1" applyBorder="1" applyAlignment="1" applyProtection="1">
      <alignment horizontal="center" vertical="center" wrapText="1"/>
      <protection locked="0"/>
    </xf>
    <xf numFmtId="0" fontId="7" fillId="2" borderId="17" xfId="0" applyFont="1" applyFill="1" applyBorder="1" applyAlignment="1" applyProtection="1">
      <alignment horizontal="center" vertical="center" wrapText="1"/>
      <protection locked="0"/>
    </xf>
    <xf numFmtId="164" fontId="7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164" fontId="7" fillId="2" borderId="14" xfId="0" applyNumberFormat="1" applyFont="1" applyFill="1" applyBorder="1" applyAlignment="1" applyProtection="1">
      <alignment horizontal="right" vertical="center" wrapText="1"/>
      <protection locked="0"/>
    </xf>
    <xf numFmtId="164" fontId="7" fillId="2" borderId="17" xfId="0" applyNumberFormat="1" applyFont="1" applyFill="1" applyBorder="1" applyAlignment="1" applyProtection="1">
      <alignment horizontal="right" vertical="center" wrapText="1"/>
      <protection locked="0"/>
    </xf>
    <xf numFmtId="0" fontId="7" fillId="2" borderId="14" xfId="0" applyFont="1" applyFill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0" fontId="7" fillId="2" borderId="17" xfId="0" applyFont="1" applyFill="1" applyBorder="1" applyAlignment="1" applyProtection="1">
      <alignment horizontal="center" vertical="center" wrapText="1"/>
      <protection locked="0"/>
    </xf>
    <xf numFmtId="0" fontId="7" fillId="2" borderId="18" xfId="0" applyFont="1" applyFill="1" applyBorder="1" applyAlignment="1" applyProtection="1">
      <alignment horizontal="center" vertical="center" wrapText="1"/>
      <protection locked="0"/>
    </xf>
    <xf numFmtId="164" fontId="7" fillId="2" borderId="14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7" borderId="48" xfId="0" applyFont="1" applyFill="1" applyBorder="1" applyAlignment="1" applyProtection="1">
      <alignment horizontal="center" vertical="center" textRotation="90"/>
    </xf>
    <xf numFmtId="0" fontId="7" fillId="7" borderId="47" xfId="0" applyFont="1" applyFill="1" applyBorder="1" applyAlignment="1" applyProtection="1">
      <alignment horizontal="center" vertical="center" textRotation="90"/>
    </xf>
    <xf numFmtId="16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7" borderId="36" xfId="0" applyFont="1" applyFill="1" applyBorder="1" applyAlignment="1" applyProtection="1">
      <alignment horizontal="center" vertical="center" textRotation="90"/>
    </xf>
    <xf numFmtId="0" fontId="7" fillId="7" borderId="39" xfId="0" applyFont="1" applyFill="1" applyBorder="1" applyAlignment="1" applyProtection="1">
      <alignment horizontal="center" vertical="center" textRotation="90"/>
    </xf>
    <xf numFmtId="0" fontId="7" fillId="7" borderId="37" xfId="0" applyFont="1" applyFill="1" applyBorder="1" applyAlignment="1" applyProtection="1">
      <alignment horizontal="center" vertical="center" textRotation="90"/>
    </xf>
    <xf numFmtId="0" fontId="0" fillId="7" borderId="36" xfId="0" applyFill="1" applyBorder="1" applyAlignment="1" applyProtection="1">
      <alignment horizontal="center" vertical="center" textRotation="90"/>
    </xf>
    <xf numFmtId="0" fontId="0" fillId="7" borderId="39" xfId="0" applyFont="1" applyFill="1" applyBorder="1" applyAlignment="1" applyProtection="1">
      <alignment horizontal="center" vertical="center" textRotation="90"/>
    </xf>
    <xf numFmtId="0" fontId="0" fillId="7" borderId="37" xfId="0" applyFont="1" applyFill="1" applyBorder="1" applyAlignment="1" applyProtection="1">
      <alignment horizontal="center" vertical="center" textRotation="90"/>
    </xf>
    <xf numFmtId="164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164" fontId="7" fillId="2" borderId="4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9" xfId="0" applyFont="1" applyBorder="1" applyAlignment="1" applyProtection="1">
      <alignment horizontal="center" vertical="center"/>
    </xf>
    <xf numFmtId="0" fontId="0" fillId="0" borderId="30" xfId="0" applyFont="1" applyBorder="1" applyAlignment="1" applyProtection="1">
      <alignment horizontal="center" vertical="center"/>
    </xf>
    <xf numFmtId="0" fontId="0" fillId="0" borderId="31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right" vertical="center"/>
    </xf>
    <xf numFmtId="0" fontId="0" fillId="0" borderId="21" xfId="0" applyFont="1" applyBorder="1" applyAlignment="1" applyProtection="1">
      <alignment horizontal="right" vertical="center"/>
    </xf>
    <xf numFmtId="0" fontId="0" fillId="0" borderId="23" xfId="0" applyFont="1" applyBorder="1" applyAlignment="1" applyProtection="1">
      <alignment horizontal="right" vertical="center"/>
    </xf>
    <xf numFmtId="0" fontId="0" fillId="0" borderId="32" xfId="0" applyFont="1" applyBorder="1" applyAlignment="1" applyProtection="1">
      <alignment horizontal="left" vertical="center"/>
    </xf>
    <xf numFmtId="0" fontId="0" fillId="0" borderId="22" xfId="0" applyFont="1" applyBorder="1" applyAlignment="1" applyProtection="1">
      <alignment horizontal="left" vertical="center"/>
    </xf>
    <xf numFmtId="0" fontId="0" fillId="0" borderId="24" xfId="0" applyFont="1" applyBorder="1" applyAlignment="1" applyProtection="1">
      <alignment horizontal="left" vertical="center"/>
    </xf>
    <xf numFmtId="0" fontId="0" fillId="7" borderId="42" xfId="0" applyFont="1" applyFill="1" applyBorder="1" applyAlignment="1" applyProtection="1">
      <alignment horizontal="center" vertical="center" textRotation="90"/>
    </xf>
    <xf numFmtId="0" fontId="0" fillId="7" borderId="36" xfId="0" applyFont="1" applyFill="1" applyBorder="1" applyAlignment="1" applyProtection="1">
      <alignment horizontal="center" vertical="center" textRotation="90"/>
    </xf>
    <xf numFmtId="0" fontId="0" fillId="7" borderId="41" xfId="0" applyFont="1" applyFill="1" applyBorder="1" applyAlignment="1" applyProtection="1">
      <alignment horizontal="center" vertical="center" textRotation="90"/>
    </xf>
    <xf numFmtId="164" fontId="7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7" borderId="39" xfId="0" applyFill="1" applyBorder="1" applyAlignment="1" applyProtection="1">
      <alignment horizontal="center" vertical="center" textRotation="90"/>
    </xf>
    <xf numFmtId="0" fontId="0" fillId="7" borderId="37" xfId="0" applyFill="1" applyBorder="1" applyAlignment="1" applyProtection="1">
      <alignment horizontal="center" vertical="center" textRotation="90"/>
    </xf>
    <xf numFmtId="164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16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0" xfId="0" applyNumberFormat="1" applyFont="1" applyFill="1" applyBorder="1" applyAlignment="1" applyProtection="1">
      <alignment horizontal="center" vertical="center" wrapText="1"/>
    </xf>
    <xf numFmtId="0" fontId="19" fillId="2" borderId="0" xfId="0" applyNumberFormat="1" applyFont="1" applyFill="1" applyBorder="1" applyAlignment="1" applyProtection="1">
      <alignment horizontal="center" wrapText="1"/>
    </xf>
    <xf numFmtId="0" fontId="37" fillId="2" borderId="0" xfId="0" applyNumberFormat="1" applyFont="1" applyFill="1" applyBorder="1" applyAlignment="1" applyProtection="1">
      <alignment horizontal="center" vertical="center" wrapText="1"/>
    </xf>
    <xf numFmtId="0" fontId="31" fillId="0" borderId="0" xfId="0" applyNumberFormat="1" applyFont="1" applyFill="1" applyBorder="1" applyAlignment="1" applyProtection="1">
      <alignment horizontal="center" vertical="center" wrapText="1"/>
    </xf>
    <xf numFmtId="166" fontId="15" fillId="9" borderId="1" xfId="0" applyNumberFormat="1" applyFont="1" applyFill="1" applyBorder="1" applyAlignment="1" applyProtection="1">
      <alignment horizontal="center" vertical="center" wrapText="1"/>
    </xf>
    <xf numFmtId="0" fontId="39" fillId="0" borderId="0" xfId="0" applyNumberFormat="1" applyFont="1" applyFill="1" applyBorder="1" applyAlignment="1" applyProtection="1">
      <alignment horizontal="center" vertical="center" wrapText="1"/>
    </xf>
    <xf numFmtId="166" fontId="39" fillId="9" borderId="1" xfId="0" applyNumberFormat="1" applyFont="1" applyFill="1" applyBorder="1" applyAlignment="1" applyProtection="1">
      <alignment horizontal="center" vertical="center" wrapText="1"/>
    </xf>
    <xf numFmtId="166" fontId="15" fillId="9" borderId="2" xfId="0" applyNumberFormat="1" applyFont="1" applyFill="1" applyBorder="1" applyAlignment="1" applyProtection="1">
      <alignment horizontal="center" vertical="center" wrapText="1"/>
    </xf>
    <xf numFmtId="0" fontId="35" fillId="0" borderId="0" xfId="0" applyNumberFormat="1" applyFont="1" applyFill="1" applyBorder="1" applyAlignment="1" applyProtection="1">
      <alignment horizontal="center" vertical="center" wrapText="1"/>
    </xf>
    <xf numFmtId="0" fontId="15" fillId="3" borderId="33" xfId="0" applyNumberFormat="1" applyFont="1" applyFill="1" applyBorder="1" applyAlignment="1" applyProtection="1">
      <alignment horizontal="right" vertical="center" wrapText="1"/>
    </xf>
    <xf numFmtId="0" fontId="36" fillId="0" borderId="0" xfId="0" applyFont="1" applyFill="1" applyBorder="1" applyAlignment="1" applyProtection="1"/>
    <xf numFmtId="0" fontId="34" fillId="0" borderId="0" xfId="0" applyNumberFormat="1" applyFont="1" applyFill="1" applyBorder="1" applyAlignment="1" applyProtection="1">
      <alignment horizontal="center" vertical="center" wrapText="1"/>
    </xf>
    <xf numFmtId="0" fontId="15" fillId="4" borderId="0" xfId="0" applyNumberFormat="1" applyFont="1" applyFill="1" applyBorder="1" applyAlignment="1" applyProtection="1">
      <alignment horizontal="right" vertical="center" wrapText="1"/>
    </xf>
    <xf numFmtId="0" fontId="15" fillId="5" borderId="0" xfId="0" applyNumberFormat="1" applyFont="1" applyFill="1" applyBorder="1" applyAlignment="1" applyProtection="1">
      <alignment horizontal="right" vertical="center" wrapText="1"/>
    </xf>
    <xf numFmtId="0" fontId="15" fillId="6" borderId="34" xfId="0" applyNumberFormat="1" applyFont="1" applyFill="1" applyBorder="1" applyAlignment="1" applyProtection="1">
      <alignment horizontal="right" vertical="center" wrapText="1"/>
    </xf>
    <xf numFmtId="0" fontId="24" fillId="0" borderId="0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vertical="center" wrapText="1"/>
    </xf>
    <xf numFmtId="0" fontId="5" fillId="2" borderId="0" xfId="0" applyFont="1" applyFill="1" applyAlignment="1" applyProtection="1">
      <alignment horizontal="center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7" fillId="2" borderId="56" xfId="0" applyFont="1" applyFill="1" applyBorder="1" applyAlignment="1" applyProtection="1">
      <alignment horizontal="center" vertical="center" wrapText="1"/>
      <protection locked="0"/>
    </xf>
    <xf numFmtId="164" fontId="4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left" vertical="center" wrapText="1"/>
      <protection locked="0"/>
    </xf>
    <xf numFmtId="0" fontId="7" fillId="2" borderId="57" xfId="0" applyFont="1" applyFill="1" applyBorder="1" applyAlignment="1" applyProtection="1">
      <alignment vertical="center" wrapText="1"/>
      <protection locked="0"/>
    </xf>
    <xf numFmtId="0" fontId="7" fillId="0" borderId="49" xfId="0" applyFont="1" applyBorder="1" applyAlignment="1" applyProtection="1">
      <alignment horizontal="center" vertical="center" textRotation="90"/>
    </xf>
    <xf numFmtId="0" fontId="6" fillId="2" borderId="49" xfId="0" applyFont="1" applyFill="1" applyBorder="1" applyAlignment="1" applyProtection="1">
      <alignment horizontal="center" vertical="center" wrapText="1"/>
      <protection locked="0"/>
    </xf>
    <xf numFmtId="164" fontId="6" fillId="2" borderId="49" xfId="0" applyNumberFormat="1" applyFont="1" applyFill="1" applyBorder="1" applyAlignment="1" applyProtection="1">
      <alignment vertical="center" wrapText="1"/>
      <protection locked="0"/>
    </xf>
    <xf numFmtId="164" fontId="46" fillId="2" borderId="49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9" xfId="0" applyFont="1" applyFill="1" applyBorder="1" applyAlignment="1" applyProtection="1">
      <alignment horizontal="left" vertical="center" wrapText="1"/>
      <protection locked="0"/>
    </xf>
    <xf numFmtId="0" fontId="6" fillId="2" borderId="49" xfId="0" applyFont="1" applyFill="1" applyBorder="1" applyAlignment="1" applyProtection="1">
      <alignment vertical="center" wrapText="1"/>
      <protection locked="0"/>
    </xf>
    <xf numFmtId="0" fontId="7" fillId="0" borderId="14" xfId="0" applyFont="1" applyFill="1" applyBorder="1" applyAlignment="1" applyProtection="1">
      <alignment horizontal="left" vertical="center" wrapText="1"/>
      <protection locked="0"/>
    </xf>
    <xf numFmtId="0" fontId="0" fillId="0" borderId="49" xfId="0" applyFont="1" applyFill="1" applyBorder="1" applyAlignment="1" applyProtection="1">
      <alignment horizontal="center" vertical="center" textRotation="90"/>
    </xf>
    <xf numFmtId="0" fontId="6" fillId="2" borderId="1" xfId="0" applyFont="1" applyFill="1" applyBorder="1" applyAlignment="1" applyProtection="1">
      <alignment horizontal="left" vertical="center" wrapText="1"/>
    </xf>
    <xf numFmtId="0" fontId="7" fillId="7" borderId="42" xfId="0" applyFont="1" applyFill="1" applyBorder="1" applyAlignment="1" applyProtection="1">
      <alignment horizontal="center" vertical="center" textRotation="90"/>
    </xf>
    <xf numFmtId="16" fontId="7" fillId="2" borderId="4" xfId="0" applyNumberFormat="1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center" vertical="center"/>
    </xf>
  </cellXfs>
  <cellStyles count="7">
    <cellStyle name="Normal" xfId="0" builtinId="0"/>
    <cellStyle name="Style 1" xfId="2"/>
    <cellStyle name="Style 2" xfId="5"/>
    <cellStyle name="Style 3" xfId="6"/>
    <cellStyle name="Style 4" xfId="3"/>
    <cellStyle name="Style 5" xfId="4"/>
    <cellStyle name="UC1" xfId="1"/>
  </cellStyles>
  <dxfs count="70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A86ED4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A365D1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A86ED4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A365D1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9F5FCF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92D05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92D05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92D05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92D05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92D05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92D05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92D05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92D05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92D05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92D05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92D05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92D05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92D05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92D05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92D05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92D05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92D05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92D05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92D05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92D05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92D05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92D05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92D050"/>
        </patternFill>
      </fill>
    </dxf>
    <dxf>
      <font>
        <color auto="1"/>
      </font>
      <fill>
        <patternFill>
          <bgColor rgb="FFFFC00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A86ED4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A365D1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9E5ECE"/>
      <color rgb="FFA365D1"/>
      <color rgb="FF9F5FCF"/>
      <color rgb="FFCCCCFF"/>
      <color rgb="FFA86ED4"/>
      <color rgb="FFAE78D6"/>
      <color rgb="FFCC00FF"/>
      <color rgb="FFCC66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67887</xdr:rowOff>
    </xdr:from>
    <xdr:to>
      <xdr:col>2</xdr:col>
      <xdr:colOff>818341</xdr:colOff>
      <xdr:row>3</xdr:row>
      <xdr:rowOff>98367</xdr:rowOff>
    </xdr:to>
    <xdr:pic>
      <xdr:nvPicPr>
        <xdr:cNvPr id="2" name="Image 1" descr="Trajectoire-formation_entete.jpg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7887"/>
          <a:ext cx="1247832" cy="7024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38</xdr:row>
      <xdr:rowOff>74506</xdr:rowOff>
    </xdr:from>
    <xdr:to>
      <xdr:col>4</xdr:col>
      <xdr:colOff>96982</xdr:colOff>
      <xdr:row>40</xdr:row>
      <xdr:rowOff>129540</xdr:rowOff>
    </xdr:to>
    <xdr:sp macro="" textlink="">
      <xdr:nvSpPr>
        <xdr:cNvPr id="5" name="Rectangle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 bwMode="auto">
        <a:xfrm>
          <a:off x="0" y="8478918"/>
          <a:ext cx="1632188" cy="682563"/>
        </a:xfrm>
        <a:prstGeom prst="rect">
          <a:avLst/>
        </a:prstGeom>
        <a:noFill/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ctr"/>
          <a:endParaRPr lang="fr-FR" sz="1100">
            <a:noFill/>
          </a:endParaRPr>
        </a:p>
      </xdr:txBody>
    </xdr:sp>
    <xdr:clientData/>
  </xdr:twoCellAnchor>
  <xdr:twoCellAnchor>
    <xdr:from>
      <xdr:col>16</xdr:col>
      <xdr:colOff>179294</xdr:colOff>
      <xdr:row>38</xdr:row>
      <xdr:rowOff>252454</xdr:rowOff>
    </xdr:from>
    <xdr:to>
      <xdr:col>20</xdr:col>
      <xdr:colOff>438515</xdr:colOff>
      <xdr:row>41</xdr:row>
      <xdr:rowOff>100853</xdr:rowOff>
    </xdr:to>
    <xdr:sp macro="" textlink="">
      <xdr:nvSpPr>
        <xdr:cNvPr id="8" name="ZoneTexte 7"/>
        <xdr:cNvSpPr txBox="1"/>
      </xdr:nvSpPr>
      <xdr:spPr>
        <a:xfrm>
          <a:off x="7003676" y="8656866"/>
          <a:ext cx="1794427" cy="789693"/>
        </a:xfrm>
        <a:prstGeom prst="rect">
          <a:avLst/>
        </a:prstGeom>
        <a:solidFill>
          <a:srgbClr val="FDEADA"/>
        </a:solidFill>
        <a:ln w="19050">
          <a:solidFill>
            <a:srgbClr val="FF0000"/>
          </a:solidFill>
          <a:round/>
        </a:ln>
      </xdr:spPr>
      <xdr:txBody>
        <a:bodyPr lIns="90000" tIns="45000" rIns="90000" bIns="45000"/>
        <a:lstStyle/>
        <a:p>
          <a:pPr marL="0" lvl="0" indent="0"/>
          <a:r>
            <a:rPr lang="fr-FR" sz="1000" b="1" u="none">
              <a:solidFill>
                <a:srgbClr val="000000"/>
              </a:solidFill>
              <a:latin typeface="Calibri"/>
              <a:ea typeface="+mn-ea"/>
              <a:cs typeface="+mn-cs"/>
            </a:rPr>
            <a:t>certification session 1 uc 1-2 :</a:t>
          </a:r>
        </a:p>
        <a:p>
          <a:pPr marL="0" lvl="0" indent="0"/>
          <a:r>
            <a:rPr lang="fr-FR" sz="1000" b="0" u="none">
              <a:solidFill>
                <a:srgbClr val="000000"/>
              </a:solidFill>
              <a:latin typeface="Calibri"/>
              <a:ea typeface="+mn-ea"/>
              <a:cs typeface="+mn-cs"/>
            </a:rPr>
            <a:t>16 juin</a:t>
          </a:r>
          <a:r>
            <a:rPr lang="fr-FR" sz="1000" b="0" u="none" baseline="0">
              <a:solidFill>
                <a:srgbClr val="000000"/>
              </a:solidFill>
              <a:latin typeface="Calibri"/>
              <a:ea typeface="+mn-ea"/>
              <a:cs typeface="+mn-cs"/>
            </a:rPr>
            <a:t> 2022</a:t>
          </a:r>
          <a:endParaRPr lang="fr-FR" sz="1000" b="0" u="none">
            <a:solidFill>
              <a:srgbClr val="000000"/>
            </a:solidFill>
            <a:latin typeface="Calibri"/>
            <a:ea typeface="+mn-ea"/>
            <a:cs typeface="+mn-cs"/>
          </a:endParaRPr>
        </a:p>
        <a:p>
          <a:pPr marL="0" lvl="0" indent="0"/>
          <a:r>
            <a:rPr lang="fr-FR" sz="1000" b="1" u="none">
              <a:solidFill>
                <a:srgbClr val="000000"/>
              </a:solidFill>
              <a:latin typeface="Calibri"/>
              <a:ea typeface="+mn-ea"/>
              <a:cs typeface="+mn-cs"/>
            </a:rPr>
            <a:t>certification session 2 uc1-2 :</a:t>
          </a:r>
        </a:p>
        <a:p>
          <a:pPr marL="0" lvl="0" indent="0"/>
          <a:r>
            <a:rPr lang="fr-FR" sz="1000" b="0" u="none">
              <a:solidFill>
                <a:srgbClr val="000000"/>
              </a:solidFill>
              <a:latin typeface="Calibri"/>
              <a:ea typeface="+mn-ea"/>
              <a:cs typeface="+mn-cs"/>
            </a:rPr>
            <a:t>2 septembre 2022 </a:t>
          </a:r>
        </a:p>
      </xdr:txBody>
    </xdr:sp>
    <xdr:clientData/>
  </xdr:twoCellAnchor>
  <xdr:twoCellAnchor>
    <xdr:from>
      <xdr:col>23</xdr:col>
      <xdr:colOff>424484</xdr:colOff>
      <xdr:row>38</xdr:row>
      <xdr:rowOff>212911</xdr:rowOff>
    </xdr:from>
    <xdr:to>
      <xdr:col>30</xdr:col>
      <xdr:colOff>204765</xdr:colOff>
      <xdr:row>41</xdr:row>
      <xdr:rowOff>38348</xdr:rowOff>
    </xdr:to>
    <xdr:sp macro="" textlink="">
      <xdr:nvSpPr>
        <xdr:cNvPr id="9" name="ZoneTexte 8"/>
        <xdr:cNvSpPr txBox="1"/>
      </xdr:nvSpPr>
      <xdr:spPr>
        <a:xfrm>
          <a:off x="10106366" y="8617323"/>
          <a:ext cx="3321340" cy="766731"/>
        </a:xfrm>
        <a:prstGeom prst="rect">
          <a:avLst/>
        </a:prstGeom>
        <a:solidFill>
          <a:srgbClr val="FDEADA"/>
        </a:solidFill>
        <a:ln w="19050">
          <a:solidFill>
            <a:srgbClr val="FF0000"/>
          </a:solidFill>
          <a:round/>
        </a:ln>
      </xdr:spPr>
      <xdr:txBody>
        <a:bodyPr lIns="90000" tIns="45000" rIns="90000" bIns="45000"/>
        <a:lstStyle/>
        <a:p>
          <a:pPr marL="0" lvl="0" indent="0"/>
          <a:r>
            <a:rPr lang="fr-FR" sz="1000" b="0" u="none">
              <a:solidFill>
                <a:srgbClr val="000000"/>
              </a:solidFill>
              <a:latin typeface="Calibri"/>
              <a:ea typeface="+mn-ea"/>
              <a:cs typeface="+mn-cs"/>
            </a:rPr>
            <a:t>certification session 1 uc3-4 - partie a : 11 mai 2022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 b="0" u="none">
              <a:solidFill>
                <a:srgbClr val="000000"/>
              </a:solidFill>
              <a:latin typeface="Calibri"/>
              <a:ea typeface="+mn-ea"/>
              <a:cs typeface="+mn-cs"/>
            </a:rPr>
            <a:t>certification session 1 uc3 et 4 - partie b : 16</a:t>
          </a:r>
          <a:r>
            <a:rPr lang="fr-FR" sz="1000" b="0" u="none" baseline="0">
              <a:solidFill>
                <a:srgbClr val="000000"/>
              </a:solidFill>
              <a:latin typeface="Calibri"/>
              <a:ea typeface="+mn-ea"/>
              <a:cs typeface="+mn-cs"/>
            </a:rPr>
            <a:t> </a:t>
          </a:r>
          <a:r>
            <a:rPr lang="fr-FR" sz="1000" b="0" u="none">
              <a:solidFill>
                <a:srgbClr val="000000"/>
              </a:solidFill>
              <a:latin typeface="Calibri"/>
              <a:ea typeface="+mn-ea"/>
              <a:cs typeface="+mn-cs"/>
            </a:rPr>
            <a:t>mai 2022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W268"/>
  <sheetViews>
    <sheetView tabSelected="1" zoomScale="85" zoomScaleNormal="85" workbookViewId="0">
      <pane xSplit="2" ySplit="5" topLeftCell="C255" activePane="bottomRight" state="frozen"/>
      <selection pane="topRight" activeCell="C1" sqref="C1"/>
      <selection pane="bottomLeft" activeCell="A4" sqref="A4"/>
      <selection pane="bottomRight" activeCell="B238" sqref="B238"/>
    </sheetView>
  </sheetViews>
  <sheetFormatPr baseColWidth="10" defaultColWidth="11.42578125" defaultRowHeight="15"/>
  <cols>
    <col min="1" max="1" width="3" style="55" bestFit="1" customWidth="1"/>
    <col min="2" max="2" width="8.140625" style="11" bestFit="1" customWidth="1"/>
    <col min="3" max="3" width="26.7109375" style="19" customWidth="1"/>
    <col min="4" max="4" width="6.5703125" style="20" customWidth="1"/>
    <col min="5" max="5" width="57.28515625" style="21" customWidth="1"/>
    <col min="6" max="6" width="33.42578125" style="324" customWidth="1"/>
    <col min="7" max="7" width="15.140625" style="22" customWidth="1"/>
    <col min="8" max="8" width="2.42578125" style="14" customWidth="1"/>
    <col min="9" max="9" width="2.42578125" style="23" customWidth="1"/>
    <col min="10" max="10" width="7" style="14" customWidth="1"/>
    <col min="11" max="11" width="1.42578125" style="14" customWidth="1"/>
    <col min="12" max="12" width="19.140625" style="14" customWidth="1"/>
    <col min="13" max="13" width="5.7109375" style="14" customWidth="1"/>
    <col min="14" max="14" width="6" style="14" customWidth="1"/>
    <col min="15" max="15" width="4.7109375" style="14" customWidth="1"/>
    <col min="16" max="16" width="3" style="14" customWidth="1"/>
    <col min="17" max="17" width="5" style="14" customWidth="1"/>
    <col min="18" max="18" width="2" style="14" bestFit="1" customWidth="1"/>
    <col min="19" max="19" width="1.85546875" style="14" customWidth="1"/>
    <col min="20" max="20" width="3.7109375" style="14" customWidth="1"/>
    <col min="21" max="21" width="14" style="14" customWidth="1"/>
    <col min="22" max="22" width="11.42578125" style="14"/>
    <col min="23" max="23" width="22.85546875" style="14" bestFit="1" customWidth="1"/>
    <col min="24" max="16384" width="11.42578125" style="14"/>
  </cols>
  <sheetData>
    <row r="1" spans="1:23" ht="19.899999999999999" customHeight="1">
      <c r="A1" s="5" t="s">
        <v>31</v>
      </c>
      <c r="B1" s="6"/>
      <c r="C1" s="7"/>
      <c r="D1" s="8"/>
      <c r="E1" s="9" t="s">
        <v>13</v>
      </c>
      <c r="F1" s="16"/>
      <c r="G1" s="10"/>
      <c r="H1" s="7"/>
      <c r="I1" s="11"/>
      <c r="J1" s="12" t="str">
        <f>IF(M1=T1,"OK","ERREUR")</f>
        <v>OK</v>
      </c>
      <c r="K1" s="12"/>
      <c r="L1" s="342" t="s">
        <v>25</v>
      </c>
      <c r="M1" s="13">
        <f>COUNTIF(B$6:B$268,"*UC1*")/2</f>
        <v>24</v>
      </c>
      <c r="N1" s="390">
        <f>SUM(M1:M5)</f>
        <v>102.5</v>
      </c>
      <c r="O1" s="350">
        <f>M1*7</f>
        <v>168</v>
      </c>
      <c r="P1" s="351" t="s">
        <v>29</v>
      </c>
      <c r="Q1" s="393">
        <f>SUM(O1:O5)</f>
        <v>717.5</v>
      </c>
      <c r="R1" s="396" t="s">
        <v>29</v>
      </c>
      <c r="T1" s="15">
        <v>24</v>
      </c>
      <c r="U1" s="15" t="s">
        <v>30</v>
      </c>
    </row>
    <row r="2" spans="1:23" ht="19.899999999999999" customHeight="1">
      <c r="A2" s="2" t="s">
        <v>99</v>
      </c>
      <c r="B2" s="7"/>
      <c r="C2" s="194"/>
      <c r="D2" s="8"/>
      <c r="E2" s="4" t="s">
        <v>96</v>
      </c>
      <c r="F2" s="16"/>
      <c r="G2" s="10"/>
      <c r="H2" s="7"/>
      <c r="I2" s="17"/>
      <c r="J2" s="12" t="str">
        <f t="shared" ref="J2:J3" si="0">IF(M2=T2,"OK","ERREUR")</f>
        <v>ERREUR</v>
      </c>
      <c r="K2" s="12"/>
      <c r="L2" s="343" t="s">
        <v>26</v>
      </c>
      <c r="M2" s="347">
        <f>COUNTIF(B$6:B$268,"*UC2*")/2</f>
        <v>23.5</v>
      </c>
      <c r="N2" s="391"/>
      <c r="O2" s="352">
        <f t="shared" ref="O2:O3" si="1">M2*7</f>
        <v>164.5</v>
      </c>
      <c r="P2" s="353" t="s">
        <v>29</v>
      </c>
      <c r="Q2" s="394"/>
      <c r="R2" s="397"/>
      <c r="T2" s="15">
        <v>24</v>
      </c>
      <c r="U2" s="15" t="s">
        <v>30</v>
      </c>
    </row>
    <row r="3" spans="1:23" ht="19.899999999999999" customHeight="1">
      <c r="A3" s="18"/>
      <c r="J3" s="12" t="str">
        <f t="shared" si="0"/>
        <v>OK</v>
      </c>
      <c r="K3" s="12"/>
      <c r="L3" s="344" t="s">
        <v>27</v>
      </c>
      <c r="M3" s="348">
        <f>COUNTIF(B$6:B$268,"*UC3*")/2</f>
        <v>26</v>
      </c>
      <c r="N3" s="391"/>
      <c r="O3" s="354">
        <f t="shared" si="1"/>
        <v>182</v>
      </c>
      <c r="P3" s="355" t="s">
        <v>29</v>
      </c>
      <c r="Q3" s="394"/>
      <c r="R3" s="397"/>
      <c r="T3" s="15">
        <v>26</v>
      </c>
      <c r="U3" s="15" t="s">
        <v>30</v>
      </c>
    </row>
    <row r="4" spans="1:23" ht="19.899999999999999" customHeight="1" thickBot="1">
      <c r="A4" s="18"/>
      <c r="J4" s="12" t="str">
        <f>IF(M4=T4,"OK","ERREUR")</f>
        <v>OK</v>
      </c>
      <c r="K4" s="12"/>
      <c r="L4" s="345" t="s">
        <v>28</v>
      </c>
      <c r="M4" s="347">
        <f>COUNTIF(B$6:B$268,"*UC4*")/2</f>
        <v>24</v>
      </c>
      <c r="N4" s="391"/>
      <c r="O4" s="356">
        <f>M4*7</f>
        <v>168</v>
      </c>
      <c r="P4" s="357" t="s">
        <v>29</v>
      </c>
      <c r="Q4" s="394"/>
      <c r="R4" s="397"/>
      <c r="T4" s="15">
        <v>24</v>
      </c>
      <c r="U4" s="15" t="s">
        <v>30</v>
      </c>
    </row>
    <row r="5" spans="1:23" s="29" customFormat="1" ht="19.899999999999999" customHeight="1" thickBot="1">
      <c r="A5" s="24" t="s">
        <v>18</v>
      </c>
      <c r="B5" s="192" t="s">
        <v>6</v>
      </c>
      <c r="C5" s="25" t="s">
        <v>5</v>
      </c>
      <c r="D5" s="26"/>
      <c r="E5" s="27" t="s">
        <v>9</v>
      </c>
      <c r="F5" s="28" t="s">
        <v>51</v>
      </c>
      <c r="G5" s="193" t="s">
        <v>71</v>
      </c>
      <c r="I5" s="30"/>
      <c r="J5" s="12" t="str">
        <f>IF(M5=T5,"OK","ERREUR")</f>
        <v>OK</v>
      </c>
      <c r="K5" s="12"/>
      <c r="L5" s="346" t="s">
        <v>102</v>
      </c>
      <c r="M5" s="349">
        <f>COUNTIF(B$6:B$268,"*positionnement*")/2</f>
        <v>5</v>
      </c>
      <c r="N5" s="392"/>
      <c r="O5" s="358">
        <f>M5*7</f>
        <v>35</v>
      </c>
      <c r="P5" s="359" t="s">
        <v>29</v>
      </c>
      <c r="Q5" s="395"/>
      <c r="R5" s="398"/>
      <c r="T5" s="15">
        <v>5</v>
      </c>
      <c r="U5" s="15" t="s">
        <v>30</v>
      </c>
    </row>
    <row r="6" spans="1:23" ht="33.6" customHeight="1">
      <c r="A6" s="399" t="s">
        <v>33</v>
      </c>
      <c r="B6" s="71" t="s">
        <v>102</v>
      </c>
      <c r="C6" s="389">
        <v>44445</v>
      </c>
      <c r="D6" s="56" t="s">
        <v>4</v>
      </c>
      <c r="E6" s="3"/>
      <c r="F6" s="311"/>
      <c r="G6" s="57"/>
    </row>
    <row r="7" spans="1:23" ht="33.6" customHeight="1">
      <c r="A7" s="386"/>
      <c r="B7" s="71" t="s">
        <v>102</v>
      </c>
      <c r="C7" s="388"/>
      <c r="D7" s="58" t="s">
        <v>12</v>
      </c>
      <c r="E7" s="209"/>
      <c r="F7" s="311"/>
      <c r="G7" s="196"/>
      <c r="L7" s="33"/>
    </row>
    <row r="8" spans="1:23" ht="33.6" customHeight="1">
      <c r="A8" s="386"/>
      <c r="B8" s="71" t="s">
        <v>102</v>
      </c>
      <c r="C8" s="388">
        <f t="shared" ref="C8:C12" si="2">C6+1</f>
        <v>44446</v>
      </c>
      <c r="D8" s="58" t="s">
        <v>4</v>
      </c>
      <c r="E8" s="59"/>
      <c r="F8" s="311"/>
      <c r="G8" s="196"/>
      <c r="L8" s="33"/>
    </row>
    <row r="9" spans="1:23" ht="33.6" customHeight="1">
      <c r="A9" s="386"/>
      <c r="B9" s="71" t="s">
        <v>102</v>
      </c>
      <c r="C9" s="388"/>
      <c r="D9" s="58" t="s">
        <v>12</v>
      </c>
      <c r="E9" s="59"/>
      <c r="F9" s="311"/>
      <c r="G9" s="196"/>
      <c r="L9" s="33"/>
    </row>
    <row r="10" spans="1:23" ht="33.6" customHeight="1">
      <c r="A10" s="386"/>
      <c r="B10" s="71" t="s">
        <v>102</v>
      </c>
      <c r="C10" s="388">
        <f t="shared" si="2"/>
        <v>44447</v>
      </c>
      <c r="D10" s="58" t="s">
        <v>4</v>
      </c>
      <c r="E10" s="59"/>
      <c r="F10" s="311"/>
      <c r="G10" s="196"/>
      <c r="L10" s="33"/>
    </row>
    <row r="11" spans="1:23" ht="33.6" customHeight="1">
      <c r="A11" s="386"/>
      <c r="B11" s="71" t="s">
        <v>102</v>
      </c>
      <c r="C11" s="388"/>
      <c r="D11" s="58" t="s">
        <v>12</v>
      </c>
      <c r="E11" s="59"/>
      <c r="F11" s="311"/>
      <c r="G11" s="196"/>
      <c r="L11" s="360"/>
      <c r="W11" s="361"/>
    </row>
    <row r="12" spans="1:23" ht="33.6" customHeight="1">
      <c r="A12" s="386"/>
      <c r="B12" s="71" t="s">
        <v>102</v>
      </c>
      <c r="C12" s="388">
        <f t="shared" si="2"/>
        <v>44448</v>
      </c>
      <c r="D12" s="58" t="s">
        <v>4</v>
      </c>
      <c r="E12" s="209"/>
      <c r="F12" s="311"/>
      <c r="G12" s="196"/>
      <c r="L12" s="33"/>
      <c r="W12" s="362"/>
    </row>
    <row r="13" spans="1:23" ht="33.6" customHeight="1">
      <c r="A13" s="386"/>
      <c r="B13" s="71" t="s">
        <v>102</v>
      </c>
      <c r="C13" s="388"/>
      <c r="D13" s="58" t="s">
        <v>12</v>
      </c>
      <c r="E13" s="70"/>
      <c r="F13" s="311"/>
      <c r="G13" s="196"/>
      <c r="L13" s="33"/>
    </row>
    <row r="14" spans="1:23" ht="33.6" customHeight="1">
      <c r="A14" s="386"/>
      <c r="B14" s="71" t="s">
        <v>102</v>
      </c>
      <c r="C14" s="388">
        <f t="shared" ref="C14" si="3">C12+1</f>
        <v>44449</v>
      </c>
      <c r="D14" s="58" t="s">
        <v>4</v>
      </c>
      <c r="E14" s="59"/>
      <c r="F14" s="311"/>
      <c r="G14" s="196"/>
      <c r="L14" s="33"/>
    </row>
    <row r="15" spans="1:23" ht="33.6" customHeight="1" thickBot="1">
      <c r="A15" s="387"/>
      <c r="B15" s="71" t="s">
        <v>102</v>
      </c>
      <c r="C15" s="372"/>
      <c r="D15" s="60" t="s">
        <v>12</v>
      </c>
      <c r="E15" s="339"/>
      <c r="F15" s="319"/>
      <c r="G15" s="198"/>
    </row>
    <row r="16" spans="1:23" ht="33.6" customHeight="1" thickBot="1">
      <c r="A16" s="34"/>
      <c r="B16" s="200"/>
      <c r="C16" s="73"/>
      <c r="D16" s="61"/>
      <c r="E16" s="336"/>
      <c r="F16" s="337"/>
      <c r="G16" s="338"/>
    </row>
    <row r="17" spans="1:12" ht="33.6" customHeight="1">
      <c r="A17" s="400" t="s">
        <v>34</v>
      </c>
      <c r="B17" s="367" t="s">
        <v>2</v>
      </c>
      <c r="C17" s="371">
        <f>C6+7</f>
        <v>44452</v>
      </c>
      <c r="D17" s="369" t="s">
        <v>4</v>
      </c>
      <c r="E17" s="63"/>
      <c r="F17" s="367"/>
      <c r="G17" s="201"/>
    </row>
    <row r="18" spans="1:12" ht="33.6" customHeight="1">
      <c r="A18" s="386"/>
      <c r="B18" s="366" t="s">
        <v>2</v>
      </c>
      <c r="C18" s="388"/>
      <c r="D18" s="364" t="s">
        <v>12</v>
      </c>
      <c r="E18" s="59"/>
      <c r="F18" s="366"/>
      <c r="G18" s="196"/>
    </row>
    <row r="19" spans="1:12" ht="33.6" customHeight="1">
      <c r="A19" s="386"/>
      <c r="B19" s="366" t="s">
        <v>2</v>
      </c>
      <c r="C19" s="388">
        <f t="shared" ref="C19:C23" si="4">C17+1</f>
        <v>44453</v>
      </c>
      <c r="D19" s="364" t="s">
        <v>4</v>
      </c>
      <c r="E19" s="59"/>
      <c r="F19" s="366"/>
      <c r="G19" s="196"/>
    </row>
    <row r="20" spans="1:12" ht="33.6" customHeight="1">
      <c r="A20" s="386"/>
      <c r="B20" s="366" t="s">
        <v>2</v>
      </c>
      <c r="C20" s="388"/>
      <c r="D20" s="364" t="s">
        <v>12</v>
      </c>
      <c r="E20" s="59"/>
      <c r="F20" s="366"/>
      <c r="G20" s="196"/>
    </row>
    <row r="21" spans="1:12" ht="33.6" customHeight="1">
      <c r="A21" s="386"/>
      <c r="B21" s="366" t="s">
        <v>1</v>
      </c>
      <c r="C21" s="388">
        <f t="shared" si="4"/>
        <v>44454</v>
      </c>
      <c r="D21" s="364" t="s">
        <v>4</v>
      </c>
      <c r="E21" s="70"/>
      <c r="F21" s="326"/>
      <c r="G21" s="65"/>
    </row>
    <row r="22" spans="1:12" ht="33.6" customHeight="1">
      <c r="A22" s="386"/>
      <c r="B22" s="366" t="s">
        <v>1</v>
      </c>
      <c r="C22" s="388"/>
      <c r="D22" s="364" t="s">
        <v>12</v>
      </c>
      <c r="E22" s="70"/>
      <c r="F22" s="326"/>
      <c r="G22" s="65"/>
    </row>
    <row r="23" spans="1:12" ht="33.6" customHeight="1">
      <c r="A23" s="386"/>
      <c r="B23" s="366" t="s">
        <v>111</v>
      </c>
      <c r="C23" s="388">
        <f t="shared" si="4"/>
        <v>44455</v>
      </c>
      <c r="D23" s="364" t="s">
        <v>4</v>
      </c>
      <c r="E23" s="197"/>
      <c r="F23" s="326"/>
      <c r="G23" s="65"/>
    </row>
    <row r="24" spans="1:12" ht="33.6" customHeight="1">
      <c r="A24" s="386"/>
      <c r="B24" s="366" t="s">
        <v>111</v>
      </c>
      <c r="C24" s="388"/>
      <c r="D24" s="364" t="s">
        <v>12</v>
      </c>
      <c r="E24" s="209"/>
      <c r="F24" s="325"/>
      <c r="G24" s="196"/>
    </row>
    <row r="25" spans="1:12" ht="33.6" customHeight="1">
      <c r="A25" s="386"/>
      <c r="B25" s="366" t="s">
        <v>111</v>
      </c>
      <c r="C25" s="388">
        <f t="shared" ref="C25" si="5">C23+1</f>
        <v>44456</v>
      </c>
      <c r="D25" s="364" t="s">
        <v>4</v>
      </c>
      <c r="E25" s="59"/>
      <c r="F25" s="366"/>
      <c r="G25" s="196"/>
    </row>
    <row r="26" spans="1:12" ht="33.6" customHeight="1" thickBot="1">
      <c r="A26" s="387"/>
      <c r="B26" s="368" t="s">
        <v>111</v>
      </c>
      <c r="C26" s="372"/>
      <c r="D26" s="365" t="s">
        <v>12</v>
      </c>
      <c r="E26" s="202"/>
      <c r="F26" s="368"/>
      <c r="G26" s="203"/>
    </row>
    <row r="27" spans="1:12" ht="33.6" customHeight="1" thickBot="1">
      <c r="A27" s="438"/>
      <c r="B27" s="432"/>
      <c r="C27" s="272"/>
      <c r="D27" s="268"/>
      <c r="E27" s="435"/>
      <c r="F27" s="432"/>
      <c r="G27" s="436"/>
    </row>
    <row r="28" spans="1:12" ht="33.6" customHeight="1">
      <c r="A28" s="400" t="s">
        <v>35</v>
      </c>
      <c r="B28" s="367" t="s">
        <v>2</v>
      </c>
      <c r="C28" s="371">
        <f>C17+14</f>
        <v>44466</v>
      </c>
      <c r="D28" s="369" t="s">
        <v>4</v>
      </c>
      <c r="E28" s="63"/>
      <c r="F28" s="329"/>
      <c r="G28" s="201"/>
    </row>
    <row r="29" spans="1:12" ht="33.6" customHeight="1">
      <c r="A29" s="386"/>
      <c r="B29" s="366" t="s">
        <v>2</v>
      </c>
      <c r="C29" s="388"/>
      <c r="D29" s="364" t="s">
        <v>12</v>
      </c>
      <c r="E29" s="59"/>
      <c r="F29" s="326"/>
      <c r="G29" s="196"/>
      <c r="L29" s="36"/>
    </row>
    <row r="30" spans="1:12" ht="33.6" customHeight="1">
      <c r="A30" s="386"/>
      <c r="B30" s="366" t="s">
        <v>2</v>
      </c>
      <c r="C30" s="388">
        <f t="shared" ref="C30:C34" si="6">C28+1</f>
        <v>44467</v>
      </c>
      <c r="D30" s="364" t="s">
        <v>4</v>
      </c>
      <c r="E30" s="59"/>
      <c r="F30" s="326"/>
      <c r="G30" s="196"/>
    </row>
    <row r="31" spans="1:12" ht="33.6" customHeight="1">
      <c r="A31" s="386"/>
      <c r="B31" s="366" t="s">
        <v>2</v>
      </c>
      <c r="C31" s="388"/>
      <c r="D31" s="364" t="s">
        <v>12</v>
      </c>
      <c r="E31" s="204"/>
      <c r="F31" s="326"/>
      <c r="G31" s="196"/>
    </row>
    <row r="32" spans="1:12" ht="33.6" customHeight="1">
      <c r="A32" s="386"/>
      <c r="B32" s="366" t="s">
        <v>1</v>
      </c>
      <c r="C32" s="388">
        <f t="shared" si="6"/>
        <v>44468</v>
      </c>
      <c r="D32" s="364" t="s">
        <v>4</v>
      </c>
      <c r="E32" s="59"/>
      <c r="F32" s="326"/>
      <c r="G32" s="196"/>
    </row>
    <row r="33" spans="1:13" ht="33.6" customHeight="1">
      <c r="A33" s="386"/>
      <c r="B33" s="366" t="s">
        <v>1</v>
      </c>
      <c r="C33" s="388"/>
      <c r="D33" s="364" t="s">
        <v>12</v>
      </c>
      <c r="E33" s="204"/>
      <c r="F33" s="326"/>
      <c r="G33" s="196"/>
    </row>
    <row r="34" spans="1:13" ht="33.6" customHeight="1">
      <c r="A34" s="386"/>
      <c r="B34" s="366" t="s">
        <v>0</v>
      </c>
      <c r="C34" s="388">
        <f t="shared" si="6"/>
        <v>44469</v>
      </c>
      <c r="D34" s="364" t="s">
        <v>4</v>
      </c>
      <c r="E34" s="204"/>
      <c r="F34" s="326"/>
      <c r="G34" s="196"/>
    </row>
    <row r="35" spans="1:13" ht="33.6" customHeight="1">
      <c r="A35" s="386"/>
      <c r="B35" s="366" t="s">
        <v>0</v>
      </c>
      <c r="C35" s="388"/>
      <c r="D35" s="364" t="s">
        <v>12</v>
      </c>
      <c r="E35" s="205"/>
      <c r="F35" s="326"/>
      <c r="G35" s="196"/>
    </row>
    <row r="36" spans="1:13" ht="33.6" customHeight="1">
      <c r="A36" s="386"/>
      <c r="B36" s="366" t="s">
        <v>0</v>
      </c>
      <c r="C36" s="388">
        <f t="shared" ref="C36" si="7">C34+1</f>
        <v>44470</v>
      </c>
      <c r="D36" s="364" t="s">
        <v>4</v>
      </c>
      <c r="E36" s="205"/>
      <c r="F36" s="326"/>
      <c r="G36" s="196"/>
    </row>
    <row r="37" spans="1:13" ht="33.6" customHeight="1" thickBot="1">
      <c r="A37" s="387"/>
      <c r="B37" s="368" t="s">
        <v>0</v>
      </c>
      <c r="C37" s="372"/>
      <c r="D37" s="365" t="s">
        <v>12</v>
      </c>
      <c r="E37" s="202"/>
      <c r="F37" s="327"/>
      <c r="G37" s="203"/>
    </row>
    <row r="38" spans="1:13" ht="33.6" customHeight="1">
      <c r="A38" s="306"/>
      <c r="B38"/>
      <c r="C38"/>
      <c r="D38"/>
      <c r="E38"/>
      <c r="F38" s="328"/>
      <c r="G38"/>
    </row>
    <row r="39" spans="1:13" ht="33.6" customHeight="1" thickBot="1">
      <c r="A39" s="261"/>
      <c r="B39"/>
      <c r="C39"/>
      <c r="D39"/>
      <c r="E39"/>
      <c r="F39" s="328"/>
      <c r="G39"/>
    </row>
    <row r="40" spans="1:13" ht="33.6" customHeight="1">
      <c r="A40" s="400" t="s">
        <v>36</v>
      </c>
      <c r="B40" s="367" t="s">
        <v>2</v>
      </c>
      <c r="C40" s="371">
        <f>C28+7</f>
        <v>44473</v>
      </c>
      <c r="D40" s="369" t="s">
        <v>4</v>
      </c>
      <c r="E40" s="63"/>
      <c r="F40" s="367"/>
      <c r="G40" s="201"/>
    </row>
    <row r="41" spans="1:13" ht="33.6" customHeight="1">
      <c r="A41" s="386"/>
      <c r="B41" s="366" t="s">
        <v>2</v>
      </c>
      <c r="C41" s="388"/>
      <c r="D41" s="364" t="s">
        <v>12</v>
      </c>
      <c r="E41" s="70"/>
      <c r="F41" s="326"/>
      <c r="G41" s="65"/>
    </row>
    <row r="42" spans="1:13" ht="33.6" customHeight="1">
      <c r="A42" s="386"/>
      <c r="B42" s="366" t="s">
        <v>2</v>
      </c>
      <c r="C42" s="388">
        <f t="shared" ref="C42:C46" si="8">C40+1</f>
        <v>44474</v>
      </c>
      <c r="D42" s="364" t="s">
        <v>4</v>
      </c>
      <c r="E42" s="209"/>
      <c r="F42" s="326"/>
      <c r="G42" s="196"/>
    </row>
    <row r="43" spans="1:13" ht="33.6" customHeight="1">
      <c r="A43" s="386"/>
      <c r="B43" s="366" t="s">
        <v>2</v>
      </c>
      <c r="C43" s="388"/>
      <c r="D43" s="364" t="s">
        <v>12</v>
      </c>
      <c r="E43" s="59"/>
      <c r="F43" s="326"/>
      <c r="G43" s="196"/>
    </row>
    <row r="44" spans="1:13" ht="33.6" customHeight="1">
      <c r="A44" s="386"/>
      <c r="B44" s="366" t="s">
        <v>1</v>
      </c>
      <c r="C44" s="388">
        <f t="shared" si="8"/>
        <v>44475</v>
      </c>
      <c r="D44" s="364" t="s">
        <v>4</v>
      </c>
      <c r="E44" s="209"/>
      <c r="F44" s="326"/>
      <c r="G44" s="196"/>
    </row>
    <row r="45" spans="1:13" ht="33.6" customHeight="1">
      <c r="A45" s="386"/>
      <c r="B45" s="366" t="s">
        <v>1</v>
      </c>
      <c r="C45" s="388"/>
      <c r="D45" s="364" t="s">
        <v>12</v>
      </c>
      <c r="E45" s="59"/>
      <c r="F45" s="326"/>
      <c r="G45" s="196"/>
      <c r="J45" s="40"/>
      <c r="K45" s="33"/>
      <c r="L45" s="33"/>
      <c r="M45" s="33"/>
    </row>
    <row r="46" spans="1:13" ht="33.6" customHeight="1">
      <c r="A46" s="386"/>
      <c r="B46" s="366" t="s">
        <v>21</v>
      </c>
      <c r="C46" s="388">
        <f t="shared" si="8"/>
        <v>44476</v>
      </c>
      <c r="D46" s="364" t="s">
        <v>4</v>
      </c>
      <c r="E46" s="59"/>
      <c r="F46" s="366"/>
      <c r="G46" s="196"/>
      <c r="J46" s="41"/>
      <c r="K46" s="33"/>
      <c r="L46" s="42"/>
      <c r="M46" s="33"/>
    </row>
    <row r="47" spans="1:13" ht="33.6" customHeight="1">
      <c r="A47" s="386"/>
      <c r="B47" s="366" t="s">
        <v>21</v>
      </c>
      <c r="C47" s="388"/>
      <c r="D47" s="364" t="s">
        <v>12</v>
      </c>
      <c r="E47" s="59"/>
      <c r="F47" s="366"/>
      <c r="G47" s="196"/>
      <c r="J47" s="41"/>
      <c r="K47" s="33"/>
      <c r="L47" s="42"/>
      <c r="M47" s="33"/>
    </row>
    <row r="48" spans="1:13" ht="33.6" customHeight="1">
      <c r="A48" s="386"/>
      <c r="B48" s="366" t="s">
        <v>21</v>
      </c>
      <c r="C48" s="388">
        <f t="shared" ref="C48" si="9">C46+1</f>
        <v>44477</v>
      </c>
      <c r="D48" s="364" t="s">
        <v>4</v>
      </c>
      <c r="E48" s="59"/>
      <c r="F48" s="366"/>
      <c r="G48" s="196"/>
      <c r="J48" s="33"/>
      <c r="K48" s="33"/>
      <c r="L48" s="43"/>
      <c r="M48" s="33"/>
    </row>
    <row r="49" spans="1:15" ht="33.6" customHeight="1" thickBot="1">
      <c r="A49" s="387"/>
      <c r="B49" s="368" t="s">
        <v>21</v>
      </c>
      <c r="C49" s="372"/>
      <c r="D49" s="365" t="s">
        <v>12</v>
      </c>
      <c r="E49" s="202"/>
      <c r="F49" s="368"/>
      <c r="G49" s="203"/>
      <c r="L49" s="43"/>
    </row>
    <row r="50" spans="1:15" ht="33.6" customHeight="1">
      <c r="A50" s="260"/>
      <c r="B50" s="249"/>
      <c r="C50" s="286"/>
      <c r="D50" s="287"/>
      <c r="E50" s="288"/>
      <c r="F50" s="249"/>
      <c r="G50" s="289"/>
    </row>
    <row r="51" spans="1:15" ht="33.6" customHeight="1" thickBot="1">
      <c r="A51" s="261"/>
      <c r="B51" s="275"/>
      <c r="C51" s="256"/>
      <c r="D51" s="276"/>
      <c r="E51" s="290"/>
      <c r="F51" s="255"/>
      <c r="G51" s="259"/>
    </row>
    <row r="52" spans="1:15" ht="33.6" customHeight="1">
      <c r="A52" s="400" t="s">
        <v>37</v>
      </c>
      <c r="B52" s="367" t="s">
        <v>0</v>
      </c>
      <c r="C52" s="371">
        <v>44508</v>
      </c>
      <c r="D52" s="369" t="s">
        <v>4</v>
      </c>
      <c r="E52" s="211"/>
      <c r="F52" s="329"/>
      <c r="G52" s="201"/>
    </row>
    <row r="53" spans="1:15" ht="33.6" customHeight="1">
      <c r="A53" s="386"/>
      <c r="B53" s="366" t="s">
        <v>0</v>
      </c>
      <c r="C53" s="388"/>
      <c r="D53" s="364" t="s">
        <v>12</v>
      </c>
      <c r="E53" s="212"/>
      <c r="F53" s="326"/>
      <c r="G53" s="196"/>
    </row>
    <row r="54" spans="1:15" ht="33.6" customHeight="1">
      <c r="A54" s="386"/>
      <c r="B54" s="366" t="s">
        <v>0</v>
      </c>
      <c r="C54" s="388">
        <f t="shared" ref="C54:C58" si="10">C52+1</f>
        <v>44509</v>
      </c>
      <c r="D54" s="364" t="s">
        <v>4</v>
      </c>
      <c r="E54" s="213"/>
      <c r="F54" s="326"/>
      <c r="G54" s="196"/>
    </row>
    <row r="55" spans="1:15" ht="33.6" customHeight="1">
      <c r="A55" s="386"/>
      <c r="B55" s="366" t="s">
        <v>0</v>
      </c>
      <c r="C55" s="388"/>
      <c r="D55" s="364" t="s">
        <v>12</v>
      </c>
      <c r="E55" s="213"/>
      <c r="F55" s="326"/>
      <c r="G55" s="196"/>
    </row>
    <row r="56" spans="1:15" ht="33.6" customHeight="1">
      <c r="A56" s="386"/>
      <c r="B56" s="366" t="s">
        <v>1</v>
      </c>
      <c r="C56" s="388">
        <f t="shared" si="10"/>
        <v>44510</v>
      </c>
      <c r="D56" s="364" t="s">
        <v>4</v>
      </c>
      <c r="E56" s="213"/>
      <c r="F56" s="326"/>
      <c r="G56" s="196"/>
    </row>
    <row r="57" spans="1:15" ht="33.6" customHeight="1">
      <c r="A57" s="386"/>
      <c r="B57" s="366" t="s">
        <v>1</v>
      </c>
      <c r="C57" s="388"/>
      <c r="D57" s="364" t="s">
        <v>12</v>
      </c>
      <c r="E57" s="213"/>
      <c r="F57" s="326"/>
      <c r="G57" s="196"/>
    </row>
    <row r="58" spans="1:15" ht="33.6" customHeight="1">
      <c r="A58" s="386"/>
      <c r="B58" s="242" t="s">
        <v>32</v>
      </c>
      <c r="C58" s="388">
        <f t="shared" si="10"/>
        <v>44511</v>
      </c>
      <c r="D58" s="405"/>
      <c r="E58" s="405"/>
      <c r="F58" s="405"/>
      <c r="G58" s="406"/>
      <c r="H58" s="36"/>
    </row>
    <row r="59" spans="1:15" ht="33.6" customHeight="1">
      <c r="A59" s="386"/>
      <c r="B59" s="242" t="s">
        <v>32</v>
      </c>
      <c r="C59" s="388"/>
      <c r="D59" s="405"/>
      <c r="E59" s="405"/>
      <c r="F59" s="405"/>
      <c r="G59" s="406"/>
    </row>
    <row r="60" spans="1:15" ht="33.6" customHeight="1">
      <c r="A60" s="386"/>
      <c r="B60" s="242" t="s">
        <v>100</v>
      </c>
      <c r="C60" s="388">
        <f t="shared" ref="C60" si="11">C58+1</f>
        <v>44512</v>
      </c>
      <c r="D60" s="364" t="s">
        <v>4</v>
      </c>
      <c r="E60" s="206"/>
      <c r="F60" s="326"/>
      <c r="G60" s="196"/>
      <c r="H60" s="36"/>
      <c r="I60" s="45"/>
      <c r="J60" s="45"/>
      <c r="K60" s="45"/>
      <c r="L60" s="40"/>
      <c r="M60" s="33"/>
      <c r="N60" s="33"/>
      <c r="O60" s="33"/>
    </row>
    <row r="61" spans="1:15" ht="33.6" customHeight="1" thickBot="1">
      <c r="A61" s="387"/>
      <c r="B61" s="426" t="s">
        <v>100</v>
      </c>
      <c r="C61" s="372"/>
      <c r="D61" s="365" t="s">
        <v>12</v>
      </c>
      <c r="E61" s="214"/>
      <c r="F61" s="327"/>
      <c r="G61" s="203"/>
    </row>
    <row r="62" spans="1:15" ht="33.6" customHeight="1">
      <c r="A62" s="299"/>
      <c r="B62" s="274"/>
      <c r="C62" s="250"/>
      <c r="D62" s="263"/>
      <c r="E62" s="252"/>
      <c r="F62" s="274"/>
      <c r="G62" s="253"/>
    </row>
    <row r="63" spans="1:15" ht="33.6" customHeight="1" thickBot="1">
      <c r="A63" s="300"/>
      <c r="B63" s="301"/>
      <c r="C63" s="256"/>
      <c r="D63" s="283"/>
      <c r="E63" s="258"/>
      <c r="F63" s="275"/>
      <c r="G63" s="277"/>
    </row>
    <row r="64" spans="1:15" s="51" customFormat="1" ht="33.6" customHeight="1">
      <c r="A64" s="400" t="s">
        <v>38</v>
      </c>
      <c r="B64" s="367" t="s">
        <v>21</v>
      </c>
      <c r="C64" s="371">
        <f>C52+7</f>
        <v>44515</v>
      </c>
      <c r="D64" s="369" t="s">
        <v>4</v>
      </c>
      <c r="E64" s="210"/>
      <c r="F64" s="367"/>
      <c r="G64" s="201"/>
      <c r="I64" s="52"/>
      <c r="L64" s="47"/>
      <c r="M64" s="48"/>
      <c r="N64" s="48"/>
    </row>
    <row r="65" spans="1:14" s="51" customFormat="1" ht="33.6" customHeight="1">
      <c r="A65" s="386"/>
      <c r="B65" s="366" t="s">
        <v>21</v>
      </c>
      <c r="C65" s="388"/>
      <c r="D65" s="364" t="s">
        <v>12</v>
      </c>
      <c r="E65" s="59"/>
      <c r="F65" s="366"/>
      <c r="G65" s="196"/>
      <c r="I65" s="52"/>
      <c r="L65" s="199"/>
      <c r="M65" s="199"/>
      <c r="N65" s="199"/>
    </row>
    <row r="66" spans="1:14" ht="33.6" customHeight="1">
      <c r="A66" s="386"/>
      <c r="B66" s="366" t="s">
        <v>21</v>
      </c>
      <c r="C66" s="388">
        <f t="shared" ref="C66:C70" si="12">C64+1</f>
        <v>44516</v>
      </c>
      <c r="D66" s="364" t="s">
        <v>4</v>
      </c>
      <c r="E66" s="59"/>
      <c r="F66" s="366"/>
      <c r="G66" s="196"/>
      <c r="L66" s="47"/>
      <c r="M66" s="47"/>
      <c r="N66" s="48"/>
    </row>
    <row r="67" spans="1:14" ht="33.6" customHeight="1">
      <c r="A67" s="386"/>
      <c r="B67" s="366" t="s">
        <v>21</v>
      </c>
      <c r="C67" s="388"/>
      <c r="D67" s="364" t="s">
        <v>12</v>
      </c>
      <c r="E67" s="70"/>
      <c r="F67" s="326"/>
      <c r="G67" s="65"/>
      <c r="L67" s="47"/>
      <c r="M67" s="47"/>
      <c r="N67" s="48"/>
    </row>
    <row r="68" spans="1:14" ht="33.6" customHeight="1">
      <c r="A68" s="386"/>
      <c r="B68" s="366" t="s">
        <v>2</v>
      </c>
      <c r="C68" s="388">
        <f t="shared" si="12"/>
        <v>44517</v>
      </c>
      <c r="D68" s="364" t="s">
        <v>4</v>
      </c>
      <c r="E68" s="59"/>
      <c r="F68" s="366"/>
      <c r="G68" s="196"/>
    </row>
    <row r="69" spans="1:14" ht="33.6" customHeight="1">
      <c r="A69" s="386"/>
      <c r="B69" s="366" t="s">
        <v>2</v>
      </c>
      <c r="C69" s="388"/>
      <c r="D69" s="364" t="s">
        <v>12</v>
      </c>
      <c r="E69" s="70"/>
      <c r="F69" s="326"/>
      <c r="G69" s="65"/>
    </row>
    <row r="70" spans="1:14" ht="33.6" customHeight="1">
      <c r="A70" s="386"/>
      <c r="B70" s="366" t="s">
        <v>2</v>
      </c>
      <c r="C70" s="388">
        <f t="shared" si="12"/>
        <v>44518</v>
      </c>
      <c r="D70" s="364" t="s">
        <v>4</v>
      </c>
      <c r="E70" s="59"/>
      <c r="F70" s="366"/>
      <c r="G70" s="196"/>
    </row>
    <row r="71" spans="1:14" ht="33.6" customHeight="1">
      <c r="A71" s="386"/>
      <c r="B71" s="366" t="s">
        <v>2</v>
      </c>
      <c r="C71" s="388"/>
      <c r="D71" s="364" t="s">
        <v>12</v>
      </c>
      <c r="E71" s="59"/>
      <c r="F71" s="366"/>
      <c r="G71" s="196"/>
    </row>
    <row r="72" spans="1:14" ht="33.6" customHeight="1">
      <c r="A72" s="386"/>
      <c r="B72" s="366" t="s">
        <v>2</v>
      </c>
      <c r="C72" s="388">
        <f t="shared" ref="C72" si="13">C70+1</f>
        <v>44519</v>
      </c>
      <c r="D72" s="67" t="s">
        <v>4</v>
      </c>
      <c r="E72" s="59"/>
      <c r="F72" s="366"/>
      <c r="G72" s="196"/>
    </row>
    <row r="73" spans="1:14" ht="33.6" customHeight="1" thickBot="1">
      <c r="A73" s="387"/>
      <c r="B73" s="368" t="s">
        <v>2</v>
      </c>
      <c r="C73" s="372"/>
      <c r="D73" s="241" t="s">
        <v>12</v>
      </c>
      <c r="E73" s="202"/>
      <c r="F73" s="368"/>
      <c r="G73" s="203"/>
    </row>
    <row r="74" spans="1:14" ht="33.6" customHeight="1">
      <c r="A74" s="291"/>
      <c r="B74" s="292"/>
      <c r="C74" s="293"/>
      <c r="D74" s="294"/>
      <c r="E74" s="295"/>
      <c r="F74" s="292"/>
      <c r="G74" s="296"/>
    </row>
    <row r="75" spans="1:14" ht="33.6" customHeight="1" thickBot="1">
      <c r="A75" s="297"/>
      <c r="B75" s="255"/>
      <c r="C75" s="298"/>
      <c r="D75" s="276"/>
      <c r="E75" s="258"/>
      <c r="F75" s="275"/>
      <c r="G75" s="277"/>
    </row>
    <row r="76" spans="1:14" ht="33.6" customHeight="1">
      <c r="A76" s="400" t="s">
        <v>38</v>
      </c>
      <c r="B76" s="366" t="s">
        <v>0</v>
      </c>
      <c r="C76" s="371">
        <v>44529</v>
      </c>
      <c r="D76" s="62" t="s">
        <v>4</v>
      </c>
      <c r="E76" s="210"/>
      <c r="F76" s="317"/>
      <c r="G76" s="201"/>
    </row>
    <row r="77" spans="1:14" ht="33.6" customHeight="1">
      <c r="A77" s="386"/>
      <c r="B77" s="366" t="s">
        <v>0</v>
      </c>
      <c r="C77" s="388"/>
      <c r="D77" s="58" t="s">
        <v>12</v>
      </c>
      <c r="E77" s="59"/>
      <c r="F77" s="66"/>
      <c r="G77" s="196"/>
    </row>
    <row r="78" spans="1:14" ht="33.6" customHeight="1">
      <c r="A78" s="386"/>
      <c r="B78" s="366" t="s">
        <v>0</v>
      </c>
      <c r="C78" s="388">
        <f t="shared" ref="C78:C82" si="14">C76+1</f>
        <v>44530</v>
      </c>
      <c r="D78" s="58" t="s">
        <v>4</v>
      </c>
      <c r="E78" s="59"/>
      <c r="F78" s="66"/>
      <c r="G78" s="196"/>
    </row>
    <row r="79" spans="1:14" ht="33.6" customHeight="1" thickBot="1">
      <c r="A79" s="386"/>
      <c r="B79" s="366" t="s">
        <v>0</v>
      </c>
      <c r="C79" s="388"/>
      <c r="D79" s="58" t="s">
        <v>12</v>
      </c>
      <c r="E79" s="70"/>
      <c r="F79" s="326"/>
      <c r="G79" s="65"/>
    </row>
    <row r="80" spans="1:14" ht="33.6" customHeight="1" thickBot="1">
      <c r="A80" s="386"/>
      <c r="B80" s="367" t="s">
        <v>2</v>
      </c>
      <c r="C80" s="388">
        <f t="shared" si="14"/>
        <v>44531</v>
      </c>
      <c r="D80" s="269" t="s">
        <v>4</v>
      </c>
      <c r="E80" s="59"/>
      <c r="F80" s="66"/>
      <c r="G80" s="196"/>
      <c r="L80" s="49"/>
    </row>
    <row r="81" spans="1:14" ht="33.6" customHeight="1" thickBot="1">
      <c r="A81" s="386"/>
      <c r="B81" s="367" t="s">
        <v>2</v>
      </c>
      <c r="C81" s="388"/>
      <c r="D81" s="269" t="s">
        <v>12</v>
      </c>
      <c r="E81" s="70"/>
      <c r="F81" s="326"/>
      <c r="G81" s="65"/>
    </row>
    <row r="82" spans="1:14" ht="33.6" customHeight="1" thickBot="1">
      <c r="A82" s="386"/>
      <c r="B82" s="367" t="s">
        <v>2</v>
      </c>
      <c r="C82" s="388">
        <f t="shared" si="14"/>
        <v>44532</v>
      </c>
      <c r="D82" s="58" t="s">
        <v>4</v>
      </c>
      <c r="E82" s="59"/>
      <c r="F82" s="66"/>
      <c r="G82" s="196"/>
    </row>
    <row r="83" spans="1:14" ht="33.6" customHeight="1" thickBot="1">
      <c r="A83" s="386"/>
      <c r="B83" s="367" t="s">
        <v>2</v>
      </c>
      <c r="C83" s="388"/>
      <c r="D83" s="58" t="s">
        <v>12</v>
      </c>
      <c r="E83" s="59"/>
      <c r="F83" s="66"/>
      <c r="G83" s="196"/>
    </row>
    <row r="84" spans="1:14" ht="33.6" customHeight="1" thickBot="1">
      <c r="A84" s="386"/>
      <c r="B84" s="367" t="s">
        <v>2</v>
      </c>
      <c r="C84" s="388">
        <f t="shared" ref="C84" si="15">C82+1</f>
        <v>44533</v>
      </c>
      <c r="D84" s="67" t="s">
        <v>4</v>
      </c>
      <c r="E84" s="59"/>
      <c r="F84" s="66"/>
      <c r="G84" s="196"/>
    </row>
    <row r="85" spans="1:14" ht="33.6" customHeight="1" thickBot="1">
      <c r="A85" s="401"/>
      <c r="B85" s="427" t="s">
        <v>2</v>
      </c>
      <c r="C85" s="402"/>
      <c r="D85" s="428" t="s">
        <v>12</v>
      </c>
      <c r="E85" s="429"/>
      <c r="F85" s="200"/>
      <c r="G85" s="430"/>
    </row>
    <row r="86" spans="1:14" ht="33.6" customHeight="1" thickBot="1">
      <c r="A86" s="431"/>
      <c r="B86" s="432"/>
      <c r="C86" s="433"/>
      <c r="D86" s="434"/>
      <c r="E86" s="435"/>
      <c r="F86" s="432"/>
      <c r="G86" s="436"/>
      <c r="L86" s="243"/>
    </row>
    <row r="87" spans="1:14" ht="33.6" customHeight="1">
      <c r="A87" s="400" t="s">
        <v>39</v>
      </c>
      <c r="B87" s="367" t="s">
        <v>0</v>
      </c>
      <c r="C87" s="371">
        <v>44536</v>
      </c>
      <c r="D87" s="369" t="s">
        <v>4</v>
      </c>
      <c r="E87" s="437"/>
      <c r="F87" s="329"/>
      <c r="G87" s="201"/>
    </row>
    <row r="88" spans="1:14" ht="33.6" customHeight="1">
      <c r="A88" s="386"/>
      <c r="B88" s="366" t="s">
        <v>0</v>
      </c>
      <c r="C88" s="388"/>
      <c r="D88" s="364" t="s">
        <v>12</v>
      </c>
      <c r="E88" s="212"/>
      <c r="F88" s="326"/>
      <c r="G88" s="196"/>
    </row>
    <row r="89" spans="1:14" ht="33.6" customHeight="1">
      <c r="A89" s="386"/>
      <c r="B89" s="366" t="s">
        <v>0</v>
      </c>
      <c r="C89" s="388">
        <f>C87+1</f>
        <v>44537</v>
      </c>
      <c r="D89" s="364" t="s">
        <v>4</v>
      </c>
      <c r="E89" s="212"/>
      <c r="F89" s="326"/>
      <c r="G89" s="196"/>
    </row>
    <row r="90" spans="1:14" s="36" customFormat="1" ht="33.6" customHeight="1">
      <c r="A90" s="386"/>
      <c r="B90" s="366" t="s">
        <v>0</v>
      </c>
      <c r="C90" s="388"/>
      <c r="D90" s="364" t="s">
        <v>12</v>
      </c>
      <c r="E90" s="212"/>
      <c r="F90" s="326"/>
      <c r="G90" s="196"/>
      <c r="I90" s="19"/>
      <c r="L90" s="14"/>
      <c r="M90" s="14"/>
      <c r="N90" s="14"/>
    </row>
    <row r="91" spans="1:14" s="36" customFormat="1" ht="33.6" customHeight="1">
      <c r="A91" s="386"/>
      <c r="B91" s="366" t="s">
        <v>1</v>
      </c>
      <c r="C91" s="388">
        <f t="shared" ref="C91" si="16">C89+1</f>
        <v>44538</v>
      </c>
      <c r="D91" s="364" t="s">
        <v>4</v>
      </c>
      <c r="E91" s="212"/>
      <c r="F91" s="326"/>
      <c r="G91" s="196"/>
      <c r="I91" s="19"/>
      <c r="L91" s="14"/>
      <c r="M91" s="14"/>
      <c r="N91" s="14"/>
    </row>
    <row r="92" spans="1:14" ht="33.6" customHeight="1">
      <c r="A92" s="386"/>
      <c r="B92" s="366" t="s">
        <v>1</v>
      </c>
      <c r="C92" s="388"/>
      <c r="D92" s="364" t="s">
        <v>12</v>
      </c>
      <c r="E92" s="212"/>
      <c r="F92" s="326"/>
      <c r="G92" s="196"/>
    </row>
    <row r="93" spans="1:14" ht="33.6" customHeight="1">
      <c r="A93" s="386"/>
      <c r="B93" s="366" t="s">
        <v>2</v>
      </c>
      <c r="C93" s="388">
        <f t="shared" ref="C93" si="17">C91+1</f>
        <v>44539</v>
      </c>
      <c r="D93" s="364" t="s">
        <v>4</v>
      </c>
      <c r="E93" s="59"/>
      <c r="F93" s="366"/>
      <c r="G93" s="196"/>
    </row>
    <row r="94" spans="1:14" s="36" customFormat="1" ht="33.6" customHeight="1">
      <c r="A94" s="386"/>
      <c r="B94" s="366" t="s">
        <v>2</v>
      </c>
      <c r="C94" s="388"/>
      <c r="D94" s="364" t="s">
        <v>12</v>
      </c>
      <c r="E94" s="205"/>
      <c r="F94" s="366"/>
      <c r="G94" s="196"/>
      <c r="I94" s="19"/>
      <c r="L94" s="14"/>
      <c r="M94" s="14"/>
      <c r="N94" s="14"/>
    </row>
    <row r="95" spans="1:14" s="36" customFormat="1" ht="33.6" customHeight="1">
      <c r="A95" s="386"/>
      <c r="B95" s="366" t="s">
        <v>2</v>
      </c>
      <c r="C95" s="388">
        <f t="shared" ref="C95" si="18">C93+1</f>
        <v>44540</v>
      </c>
      <c r="D95" s="364" t="s">
        <v>4</v>
      </c>
      <c r="E95" s="209"/>
      <c r="F95" s="366"/>
      <c r="G95" s="196"/>
      <c r="I95" s="19"/>
      <c r="L95" s="14"/>
      <c r="M95" s="14"/>
      <c r="N95" s="14"/>
    </row>
    <row r="96" spans="1:14" ht="33.6" customHeight="1" thickBot="1">
      <c r="A96" s="387"/>
      <c r="B96" s="368" t="s">
        <v>2</v>
      </c>
      <c r="C96" s="372"/>
      <c r="D96" s="365" t="s">
        <v>12</v>
      </c>
      <c r="E96" s="208"/>
      <c r="F96" s="368"/>
      <c r="G96" s="203"/>
    </row>
    <row r="97" spans="1:7" ht="33.6" customHeight="1" thickBot="1">
      <c r="A97" s="431"/>
      <c r="B97" s="271"/>
      <c r="C97" s="267"/>
      <c r="D97" s="268"/>
      <c r="E97" s="273"/>
      <c r="F97" s="271"/>
      <c r="G97" s="277"/>
    </row>
    <row r="98" spans="1:7" ht="33.6" customHeight="1">
      <c r="A98" s="400" t="s">
        <v>40</v>
      </c>
      <c r="B98" s="367" t="s">
        <v>0</v>
      </c>
      <c r="C98" s="371">
        <f>C87+7</f>
        <v>44543</v>
      </c>
      <c r="D98" s="369" t="s">
        <v>4</v>
      </c>
      <c r="E98" s="68"/>
      <c r="F98" s="329"/>
      <c r="G98" s="69"/>
    </row>
    <row r="99" spans="1:7" ht="33.6" customHeight="1">
      <c r="A99" s="386"/>
      <c r="B99" s="366" t="s">
        <v>0</v>
      </c>
      <c r="C99" s="388"/>
      <c r="D99" s="364" t="s">
        <v>12</v>
      </c>
      <c r="E99" s="70"/>
      <c r="F99" s="326"/>
      <c r="G99" s="65"/>
    </row>
    <row r="100" spans="1:7" ht="33.6" customHeight="1">
      <c r="A100" s="386"/>
      <c r="B100" s="366" t="s">
        <v>0</v>
      </c>
      <c r="C100" s="388">
        <f t="shared" ref="C100:C104" si="19">C98+1</f>
        <v>44544</v>
      </c>
      <c r="D100" s="364" t="s">
        <v>4</v>
      </c>
      <c r="E100" s="59"/>
      <c r="F100" s="366"/>
      <c r="G100" s="196"/>
    </row>
    <row r="101" spans="1:7" ht="33.6" customHeight="1">
      <c r="A101" s="386"/>
      <c r="B101" s="366" t="s">
        <v>0</v>
      </c>
      <c r="C101" s="388"/>
      <c r="D101" s="364" t="s">
        <v>12</v>
      </c>
      <c r="E101" s="59"/>
      <c r="F101" s="366"/>
      <c r="G101" s="196"/>
    </row>
    <row r="102" spans="1:7" ht="33.6" customHeight="1">
      <c r="A102" s="386"/>
      <c r="B102" s="366" t="s">
        <v>1</v>
      </c>
      <c r="C102" s="388">
        <f t="shared" si="19"/>
        <v>44545</v>
      </c>
      <c r="D102" s="364" t="s">
        <v>4</v>
      </c>
      <c r="E102" s="59"/>
      <c r="F102" s="366"/>
      <c r="G102" s="196"/>
    </row>
    <row r="103" spans="1:7" ht="33.6" customHeight="1">
      <c r="A103" s="386"/>
      <c r="B103" s="366" t="s">
        <v>1</v>
      </c>
      <c r="C103" s="388"/>
      <c r="D103" s="364" t="s">
        <v>12</v>
      </c>
      <c r="E103" s="59"/>
      <c r="F103" s="366"/>
      <c r="G103" s="196"/>
    </row>
    <row r="104" spans="1:7" ht="33.6" customHeight="1">
      <c r="A104" s="386"/>
      <c r="B104" s="366" t="s">
        <v>2</v>
      </c>
      <c r="C104" s="388">
        <f t="shared" si="19"/>
        <v>44546</v>
      </c>
      <c r="D104" s="364" t="s">
        <v>4</v>
      </c>
      <c r="E104" s="59"/>
      <c r="F104" s="366"/>
      <c r="G104" s="196"/>
    </row>
    <row r="105" spans="1:7" ht="33.6" customHeight="1">
      <c r="A105" s="386"/>
      <c r="B105" s="366" t="s">
        <v>2</v>
      </c>
      <c r="C105" s="388"/>
      <c r="D105" s="364" t="s">
        <v>12</v>
      </c>
      <c r="E105" s="59"/>
      <c r="F105" s="366"/>
      <c r="G105" s="196"/>
    </row>
    <row r="106" spans="1:7" ht="33.6" customHeight="1">
      <c r="A106" s="386"/>
      <c r="B106" s="366" t="s">
        <v>2</v>
      </c>
      <c r="C106" s="388">
        <f t="shared" ref="C106" si="20">C104+1</f>
        <v>44547</v>
      </c>
      <c r="D106" s="364" t="s">
        <v>4</v>
      </c>
      <c r="E106" s="59"/>
      <c r="F106" s="326"/>
      <c r="G106" s="196"/>
    </row>
    <row r="107" spans="1:7" ht="33.6" customHeight="1" thickBot="1">
      <c r="A107" s="387"/>
      <c r="B107" s="368" t="s">
        <v>2</v>
      </c>
      <c r="C107" s="372"/>
      <c r="D107" s="365" t="s">
        <v>12</v>
      </c>
      <c r="E107" s="202"/>
      <c r="F107" s="368"/>
      <c r="G107" s="203"/>
    </row>
    <row r="108" spans="1:7" ht="33.6" customHeight="1">
      <c r="A108" s="248"/>
      <c r="B108" s="249"/>
      <c r="C108" s="250"/>
      <c r="D108" s="251"/>
      <c r="E108" s="252"/>
      <c r="F108" s="274"/>
      <c r="G108" s="253"/>
    </row>
    <row r="109" spans="1:7" ht="33.6" customHeight="1" thickBot="1">
      <c r="A109" s="254"/>
      <c r="B109" s="255"/>
      <c r="C109" s="256"/>
      <c r="D109" s="257"/>
      <c r="E109" s="258"/>
      <c r="F109" s="255"/>
      <c r="G109" s="259"/>
    </row>
    <row r="110" spans="1:7" ht="33.6" customHeight="1">
      <c r="A110" s="400" t="s">
        <v>41</v>
      </c>
      <c r="B110" s="367" t="s">
        <v>0</v>
      </c>
      <c r="C110" s="371">
        <v>44564</v>
      </c>
      <c r="D110" s="369" t="s">
        <v>4</v>
      </c>
      <c r="E110" s="68"/>
      <c r="F110" s="329"/>
      <c r="G110" s="69"/>
    </row>
    <row r="111" spans="1:7" ht="33.6" customHeight="1">
      <c r="A111" s="386"/>
      <c r="B111" s="366" t="s">
        <v>0</v>
      </c>
      <c r="C111" s="388"/>
      <c r="D111" s="364" t="s">
        <v>12</v>
      </c>
      <c r="E111" s="70"/>
      <c r="F111" s="326"/>
      <c r="G111" s="65"/>
    </row>
    <row r="112" spans="1:7" ht="33.6" customHeight="1">
      <c r="A112" s="386"/>
      <c r="B112" s="366" t="s">
        <v>0</v>
      </c>
      <c r="C112" s="388">
        <f t="shared" ref="C112:C116" si="21">C110+1</f>
        <v>44565</v>
      </c>
      <c r="D112" s="364" t="s">
        <v>4</v>
      </c>
      <c r="E112" s="59"/>
      <c r="F112" s="326"/>
      <c r="G112" s="196"/>
    </row>
    <row r="113" spans="1:12" ht="33.6" customHeight="1">
      <c r="A113" s="386"/>
      <c r="B113" s="366" t="s">
        <v>0</v>
      </c>
      <c r="C113" s="388"/>
      <c r="D113" s="364" t="s">
        <v>12</v>
      </c>
      <c r="E113" s="59"/>
      <c r="F113" s="326"/>
      <c r="G113" s="196"/>
    </row>
    <row r="114" spans="1:12" ht="33.6" customHeight="1">
      <c r="A114" s="386"/>
      <c r="B114" s="366" t="s">
        <v>0</v>
      </c>
      <c r="C114" s="388">
        <f t="shared" si="21"/>
        <v>44566</v>
      </c>
      <c r="D114" s="364" t="s">
        <v>4</v>
      </c>
      <c r="E114" s="59"/>
      <c r="F114" s="326"/>
      <c r="G114" s="196"/>
    </row>
    <row r="115" spans="1:12" ht="33.6" customHeight="1">
      <c r="A115" s="386"/>
      <c r="B115" s="366" t="s">
        <v>0</v>
      </c>
      <c r="C115" s="388"/>
      <c r="D115" s="364" t="s">
        <v>12</v>
      </c>
      <c r="E115" s="59"/>
      <c r="F115" s="326"/>
      <c r="G115" s="196"/>
    </row>
    <row r="116" spans="1:12" ht="33.6" customHeight="1">
      <c r="A116" s="386"/>
      <c r="B116" s="366" t="s">
        <v>1</v>
      </c>
      <c r="C116" s="388">
        <f t="shared" si="21"/>
        <v>44567</v>
      </c>
      <c r="D116" s="364" t="s">
        <v>4</v>
      </c>
      <c r="E116" s="302" t="s">
        <v>106</v>
      </c>
      <c r="F116" s="326"/>
      <c r="G116" s="196"/>
    </row>
    <row r="117" spans="1:12" ht="33.6" customHeight="1">
      <c r="A117" s="386"/>
      <c r="B117" s="366" t="s">
        <v>1</v>
      </c>
      <c r="C117" s="388"/>
      <c r="D117" s="364" t="s">
        <v>12</v>
      </c>
      <c r="E117" s="59"/>
      <c r="F117" s="326"/>
      <c r="G117" s="196"/>
    </row>
    <row r="118" spans="1:12" ht="33.6" customHeight="1">
      <c r="A118" s="386"/>
      <c r="B118" s="366" t="s">
        <v>1</v>
      </c>
      <c r="C118" s="388">
        <f t="shared" ref="C118" si="22">C116+1</f>
        <v>44568</v>
      </c>
      <c r="D118" s="364" t="s">
        <v>4</v>
      </c>
      <c r="E118" s="204" t="s">
        <v>107</v>
      </c>
      <c r="F118" s="366"/>
      <c r="G118" s="196"/>
    </row>
    <row r="119" spans="1:12" ht="33.6" customHeight="1" thickBot="1">
      <c r="A119" s="387"/>
      <c r="B119" s="368" t="s">
        <v>1</v>
      </c>
      <c r="C119" s="372"/>
      <c r="D119" s="365" t="s">
        <v>12</v>
      </c>
      <c r="E119" s="246"/>
      <c r="F119" s="368"/>
      <c r="G119" s="203"/>
    </row>
    <row r="120" spans="1:12" ht="33.6" customHeight="1" thickBot="1">
      <c r="A120" s="297"/>
      <c r="B120" s="271"/>
      <c r="C120" s="298"/>
      <c r="D120" s="283"/>
      <c r="E120" s="322"/>
      <c r="F120" s="275"/>
      <c r="G120" s="277"/>
    </row>
    <row r="121" spans="1:12" ht="33.6" customHeight="1">
      <c r="A121" s="385" t="s">
        <v>42</v>
      </c>
      <c r="B121" s="367" t="s">
        <v>21</v>
      </c>
      <c r="C121" s="371">
        <v>44571</v>
      </c>
      <c r="D121" s="369" t="s">
        <v>4</v>
      </c>
      <c r="E121" s="68"/>
      <c r="F121" s="329"/>
      <c r="G121" s="69"/>
    </row>
    <row r="122" spans="1:12" ht="33.6" customHeight="1">
      <c r="A122" s="386"/>
      <c r="B122" s="366" t="s">
        <v>21</v>
      </c>
      <c r="C122" s="388"/>
      <c r="D122" s="364" t="s">
        <v>12</v>
      </c>
      <c r="E122" s="70"/>
      <c r="F122" s="326"/>
      <c r="G122" s="65"/>
    </row>
    <row r="123" spans="1:12" ht="33.6" customHeight="1">
      <c r="A123" s="386"/>
      <c r="B123" s="366" t="s">
        <v>21</v>
      </c>
      <c r="C123" s="388">
        <f t="shared" ref="C123:C127" si="23">C121+1</f>
        <v>44572</v>
      </c>
      <c r="D123" s="364" t="s">
        <v>4</v>
      </c>
      <c r="E123" s="59"/>
      <c r="F123" s="326"/>
      <c r="G123" s="196"/>
    </row>
    <row r="124" spans="1:12" ht="33.6" customHeight="1">
      <c r="A124" s="386"/>
      <c r="B124" s="366" t="s">
        <v>21</v>
      </c>
      <c r="C124" s="388"/>
      <c r="D124" s="364" t="s">
        <v>12</v>
      </c>
      <c r="E124" s="59"/>
      <c r="F124" s="326"/>
      <c r="G124" s="196"/>
      <c r="L124" s="47"/>
    </row>
    <row r="125" spans="1:12" ht="33.6" customHeight="1">
      <c r="A125" s="386"/>
      <c r="B125" s="366" t="s">
        <v>100</v>
      </c>
      <c r="C125" s="388">
        <f t="shared" si="23"/>
        <v>44573</v>
      </c>
      <c r="D125" s="364" t="s">
        <v>4</v>
      </c>
      <c r="E125" s="59"/>
      <c r="F125" s="326"/>
      <c r="G125" s="196"/>
    </row>
    <row r="126" spans="1:12" ht="33.6" customHeight="1">
      <c r="A126" s="386"/>
      <c r="B126" s="366" t="s">
        <v>100</v>
      </c>
      <c r="C126" s="388"/>
      <c r="D126" s="364" t="s">
        <v>12</v>
      </c>
      <c r="E126" s="59"/>
      <c r="F126" s="326"/>
      <c r="G126" s="196"/>
    </row>
    <row r="127" spans="1:12" ht="33.6" customHeight="1">
      <c r="A127" s="386"/>
      <c r="B127" s="366" t="s">
        <v>100</v>
      </c>
      <c r="C127" s="388">
        <f t="shared" si="23"/>
        <v>44574</v>
      </c>
      <c r="D127" s="364" t="s">
        <v>4</v>
      </c>
      <c r="E127" s="302"/>
      <c r="F127" s="326"/>
      <c r="G127" s="196"/>
    </row>
    <row r="128" spans="1:12" ht="33.6" customHeight="1">
      <c r="A128" s="386"/>
      <c r="B128" s="366" t="s">
        <v>100</v>
      </c>
      <c r="C128" s="388"/>
      <c r="D128" s="364" t="s">
        <v>12</v>
      </c>
      <c r="E128" s="59"/>
      <c r="F128" s="326"/>
      <c r="G128" s="196"/>
    </row>
    <row r="129" spans="1:14" ht="33.6" customHeight="1">
      <c r="A129" s="386"/>
      <c r="B129" s="366" t="s">
        <v>100</v>
      </c>
      <c r="C129" s="388">
        <f t="shared" ref="C129" si="24">C127+1</f>
        <v>44575</v>
      </c>
      <c r="D129" s="364" t="s">
        <v>4</v>
      </c>
      <c r="E129" s="302"/>
      <c r="F129" s="366"/>
      <c r="G129" s="196"/>
    </row>
    <row r="130" spans="1:14" ht="33.6" customHeight="1" thickBot="1">
      <c r="A130" s="387"/>
      <c r="B130" s="368" t="s">
        <v>100</v>
      </c>
      <c r="C130" s="372"/>
      <c r="D130" s="365" t="s">
        <v>12</v>
      </c>
      <c r="E130" s="246"/>
      <c r="F130" s="368"/>
      <c r="G130" s="203"/>
    </row>
    <row r="131" spans="1:14" ht="33.6" customHeight="1">
      <c r="A131" s="291"/>
      <c r="B131" s="274"/>
      <c r="C131" s="303"/>
      <c r="D131" s="251"/>
      <c r="E131" s="252"/>
      <c r="F131" s="274"/>
      <c r="G131" s="253"/>
    </row>
    <row r="132" spans="1:14" ht="33.6" customHeight="1" thickBot="1">
      <c r="A132" s="297"/>
      <c r="B132" s="275"/>
      <c r="C132" s="298"/>
      <c r="D132" s="283"/>
      <c r="E132" s="322"/>
      <c r="F132" s="275"/>
      <c r="G132" s="277"/>
    </row>
    <row r="133" spans="1:14" ht="33.6" customHeight="1" thickBot="1">
      <c r="A133" s="385" t="s">
        <v>68</v>
      </c>
      <c r="B133" s="366" t="s">
        <v>1</v>
      </c>
      <c r="C133" s="371">
        <f>C110+21</f>
        <v>44585</v>
      </c>
      <c r="D133" s="316" t="s">
        <v>4</v>
      </c>
      <c r="E133" s="63"/>
      <c r="F133" s="317"/>
      <c r="G133" s="201"/>
    </row>
    <row r="134" spans="1:14" ht="33.6" customHeight="1">
      <c r="A134" s="386"/>
      <c r="B134" s="366" t="s">
        <v>1</v>
      </c>
      <c r="C134" s="388"/>
      <c r="D134" s="269" t="s">
        <v>12</v>
      </c>
      <c r="E134" s="59"/>
      <c r="F134" s="66"/>
      <c r="G134" s="196"/>
      <c r="L134" s="53"/>
      <c r="M134" s="39"/>
      <c r="N134" s="35"/>
    </row>
    <row r="135" spans="1:14" ht="33.6" customHeight="1">
      <c r="A135" s="386"/>
      <c r="B135" s="366" t="s">
        <v>1</v>
      </c>
      <c r="C135" s="388">
        <f t="shared" ref="C135:C139" si="25">C133+1</f>
        <v>44586</v>
      </c>
      <c r="D135" s="269" t="s">
        <v>4</v>
      </c>
      <c r="E135" s="59"/>
      <c r="F135" s="326"/>
      <c r="G135" s="196"/>
      <c r="L135" s="50"/>
      <c r="M135" s="38"/>
      <c r="N135" s="32"/>
    </row>
    <row r="136" spans="1:14" ht="33.6" customHeight="1">
      <c r="A136" s="386"/>
      <c r="B136" s="366" t="s">
        <v>1</v>
      </c>
      <c r="C136" s="388"/>
      <c r="D136" s="269" t="s">
        <v>12</v>
      </c>
      <c r="E136" s="59"/>
      <c r="F136" s="326"/>
      <c r="G136" s="196"/>
    </row>
    <row r="137" spans="1:14" ht="33.6" customHeight="1">
      <c r="A137" s="386"/>
      <c r="B137" s="366" t="s">
        <v>1</v>
      </c>
      <c r="C137" s="388">
        <f t="shared" si="25"/>
        <v>44587</v>
      </c>
      <c r="D137" s="269" t="s">
        <v>4</v>
      </c>
      <c r="E137" s="59"/>
      <c r="F137" s="326"/>
      <c r="G137" s="196"/>
    </row>
    <row r="138" spans="1:14" ht="33.6" customHeight="1">
      <c r="A138" s="386"/>
      <c r="B138" s="366" t="s">
        <v>1</v>
      </c>
      <c r="C138" s="388"/>
      <c r="D138" s="269" t="s">
        <v>12</v>
      </c>
      <c r="E138" s="59"/>
      <c r="F138" s="326"/>
      <c r="G138" s="196"/>
    </row>
    <row r="139" spans="1:14" ht="33.6" customHeight="1">
      <c r="A139" s="386"/>
      <c r="B139" s="366" t="s">
        <v>0</v>
      </c>
      <c r="C139" s="388">
        <f t="shared" si="25"/>
        <v>44588</v>
      </c>
      <c r="D139" s="269" t="s">
        <v>4</v>
      </c>
      <c r="E139" s="59"/>
      <c r="F139" s="326"/>
      <c r="G139" s="196"/>
    </row>
    <row r="140" spans="1:14" ht="33.6" customHeight="1">
      <c r="A140" s="386"/>
      <c r="B140" s="366" t="s">
        <v>0</v>
      </c>
      <c r="C140" s="388"/>
      <c r="D140" s="269" t="s">
        <v>12</v>
      </c>
      <c r="E140" s="204"/>
      <c r="F140" s="326"/>
      <c r="G140" s="196"/>
    </row>
    <row r="141" spans="1:14" ht="33.6" customHeight="1">
      <c r="A141" s="386"/>
      <c r="B141" s="366" t="s">
        <v>0</v>
      </c>
      <c r="C141" s="388">
        <f t="shared" ref="C141" si="26">C139+1</f>
        <v>44589</v>
      </c>
      <c r="D141" s="269" t="s">
        <v>4</v>
      </c>
      <c r="E141" s="340"/>
      <c r="F141" s="326"/>
      <c r="G141" s="196"/>
    </row>
    <row r="142" spans="1:14" ht="33.6" customHeight="1" thickBot="1">
      <c r="A142" s="387"/>
      <c r="B142" s="366" t="s">
        <v>0</v>
      </c>
      <c r="C142" s="372"/>
      <c r="D142" s="318" t="s">
        <v>12</v>
      </c>
      <c r="E142" s="247"/>
      <c r="F142" s="327"/>
      <c r="G142" s="203"/>
      <c r="L142" s="49"/>
    </row>
    <row r="143" spans="1:14" ht="33.6" customHeight="1">
      <c r="A143" s="385" t="s">
        <v>43</v>
      </c>
      <c r="B143" s="367" t="s">
        <v>21</v>
      </c>
      <c r="C143" s="371">
        <f>C133+7</f>
        <v>44592</v>
      </c>
      <c r="D143" s="369" t="s">
        <v>4</v>
      </c>
      <c r="E143" s="226"/>
      <c r="F143" s="330"/>
      <c r="G143" s="217"/>
      <c r="L143" s="37"/>
    </row>
    <row r="144" spans="1:14" ht="33.6" customHeight="1">
      <c r="A144" s="386"/>
      <c r="B144" s="366" t="s">
        <v>21</v>
      </c>
      <c r="C144" s="388"/>
      <c r="D144" s="364" t="s">
        <v>12</v>
      </c>
      <c r="E144" s="341"/>
      <c r="F144" s="331"/>
      <c r="G144" s="218"/>
    </row>
    <row r="145" spans="1:7" ht="33.6" customHeight="1">
      <c r="A145" s="386"/>
      <c r="B145" s="366" t="s">
        <v>21</v>
      </c>
      <c r="C145" s="388">
        <f t="shared" ref="C145:C149" si="27">C143+1</f>
        <v>44593</v>
      </c>
      <c r="D145" s="364" t="s">
        <v>4</v>
      </c>
      <c r="E145" s="59"/>
      <c r="F145" s="326"/>
      <c r="G145" s="196"/>
    </row>
    <row r="146" spans="1:7" ht="33.6" customHeight="1">
      <c r="A146" s="386"/>
      <c r="B146" s="366" t="s">
        <v>21</v>
      </c>
      <c r="C146" s="388"/>
      <c r="D146" s="364" t="s">
        <v>12</v>
      </c>
      <c r="E146" s="59"/>
      <c r="F146" s="326"/>
      <c r="G146" s="196"/>
    </row>
    <row r="147" spans="1:7" ht="33.6" customHeight="1">
      <c r="A147" s="386"/>
      <c r="B147" s="366" t="s">
        <v>1</v>
      </c>
      <c r="C147" s="388">
        <f t="shared" si="27"/>
        <v>44594</v>
      </c>
      <c r="D147" s="364" t="s">
        <v>4</v>
      </c>
      <c r="E147" s="59"/>
      <c r="F147" s="326"/>
      <c r="G147" s="196"/>
    </row>
    <row r="148" spans="1:7" ht="33.6" customHeight="1">
      <c r="A148" s="386"/>
      <c r="B148" s="366" t="s">
        <v>1</v>
      </c>
      <c r="C148" s="388"/>
      <c r="D148" s="364" t="s">
        <v>12</v>
      </c>
      <c r="E148" s="59"/>
      <c r="F148" s="326"/>
      <c r="G148" s="196"/>
    </row>
    <row r="149" spans="1:7" ht="33.6" customHeight="1">
      <c r="A149" s="386"/>
      <c r="B149" s="366" t="s">
        <v>1</v>
      </c>
      <c r="C149" s="388">
        <f t="shared" si="27"/>
        <v>44595</v>
      </c>
      <c r="D149" s="364" t="s">
        <v>4</v>
      </c>
      <c r="E149" s="59"/>
      <c r="F149" s="326"/>
      <c r="G149" s="196"/>
    </row>
    <row r="150" spans="1:7" ht="33.6" customHeight="1">
      <c r="A150" s="386"/>
      <c r="B150" s="366" t="s">
        <v>1</v>
      </c>
      <c r="C150" s="388"/>
      <c r="D150" s="364" t="s">
        <v>12</v>
      </c>
      <c r="E150" s="59"/>
      <c r="F150" s="326"/>
      <c r="G150" s="196"/>
    </row>
    <row r="151" spans="1:7" ht="33.6" customHeight="1">
      <c r="A151" s="386"/>
      <c r="B151" s="366" t="s">
        <v>1</v>
      </c>
      <c r="C151" s="388">
        <f t="shared" ref="C151" si="28">C149+1</f>
        <v>44596</v>
      </c>
      <c r="D151" s="364" t="s">
        <v>4</v>
      </c>
      <c r="E151" s="59"/>
      <c r="F151" s="326"/>
      <c r="G151" s="196"/>
    </row>
    <row r="152" spans="1:7" ht="33.6" customHeight="1" thickBot="1">
      <c r="A152" s="387"/>
      <c r="B152" s="366" t="s">
        <v>1</v>
      </c>
      <c r="C152" s="372"/>
      <c r="D152" s="365" t="s">
        <v>12</v>
      </c>
      <c r="E152" s="215"/>
      <c r="F152" s="327"/>
      <c r="G152" s="203"/>
    </row>
    <row r="153" spans="1:7" ht="33.6" customHeight="1" thickBot="1">
      <c r="A153" s="265"/>
      <c r="B153" s="266"/>
      <c r="C153" s="267"/>
      <c r="D153" s="268"/>
      <c r="E153" s="264"/>
      <c r="F153" s="271"/>
      <c r="G153" s="264"/>
    </row>
    <row r="154" spans="1:7" ht="33.6" customHeight="1">
      <c r="A154" s="385" t="s">
        <v>43</v>
      </c>
      <c r="B154" s="366" t="s">
        <v>0</v>
      </c>
      <c r="C154" s="371">
        <v>44599</v>
      </c>
      <c r="D154" s="316" t="s">
        <v>4</v>
      </c>
      <c r="E154" s="226"/>
      <c r="F154" s="330"/>
      <c r="G154" s="217"/>
    </row>
    <row r="155" spans="1:7" ht="33.6" customHeight="1">
      <c r="A155" s="386"/>
      <c r="B155" s="366" t="s">
        <v>0</v>
      </c>
      <c r="C155" s="388"/>
      <c r="D155" s="269" t="s">
        <v>12</v>
      </c>
      <c r="E155" s="341"/>
      <c r="F155" s="331"/>
      <c r="G155" s="218"/>
    </row>
    <row r="156" spans="1:7" ht="33.6" customHeight="1">
      <c r="A156" s="386"/>
      <c r="B156" s="366" t="s">
        <v>0</v>
      </c>
      <c r="C156" s="388">
        <f t="shared" ref="C156:C160" si="29">C154+1</f>
        <v>44600</v>
      </c>
      <c r="D156" s="269" t="s">
        <v>4</v>
      </c>
      <c r="E156" s="59"/>
      <c r="F156" s="326"/>
      <c r="G156" s="196"/>
    </row>
    <row r="157" spans="1:7" ht="33.6" customHeight="1">
      <c r="A157" s="386"/>
      <c r="B157" s="366" t="s">
        <v>0</v>
      </c>
      <c r="C157" s="388"/>
      <c r="D157" s="269" t="s">
        <v>12</v>
      </c>
      <c r="E157" s="59"/>
      <c r="F157" s="326"/>
      <c r="G157" s="196"/>
    </row>
    <row r="158" spans="1:7" ht="33.6" customHeight="1">
      <c r="A158" s="386"/>
      <c r="B158" s="66" t="s">
        <v>100</v>
      </c>
      <c r="C158" s="388">
        <f>C156+1</f>
        <v>44601</v>
      </c>
      <c r="D158" s="269" t="s">
        <v>4</v>
      </c>
      <c r="E158" s="59"/>
      <c r="F158" s="326"/>
      <c r="G158" s="196"/>
    </row>
    <row r="159" spans="1:7" ht="33.6" customHeight="1">
      <c r="A159" s="386"/>
      <c r="B159" s="66" t="s">
        <v>100</v>
      </c>
      <c r="C159" s="388"/>
      <c r="D159" s="269" t="s">
        <v>12</v>
      </c>
      <c r="E159" s="59"/>
      <c r="F159" s="326"/>
      <c r="G159" s="196"/>
    </row>
    <row r="160" spans="1:7" ht="33.6" customHeight="1">
      <c r="A160" s="386"/>
      <c r="B160" s="66" t="s">
        <v>100</v>
      </c>
      <c r="C160" s="388">
        <f t="shared" si="29"/>
        <v>44602</v>
      </c>
      <c r="D160" s="269" t="s">
        <v>4</v>
      </c>
      <c r="E160" s="59"/>
      <c r="F160" s="326"/>
      <c r="G160" s="196"/>
    </row>
    <row r="161" spans="1:12" ht="33.6" customHeight="1">
      <c r="A161" s="386"/>
      <c r="B161" s="66" t="s">
        <v>100</v>
      </c>
      <c r="C161" s="388"/>
      <c r="D161" s="269" t="s">
        <v>12</v>
      </c>
      <c r="E161" s="59"/>
      <c r="F161" s="326"/>
      <c r="G161" s="196"/>
    </row>
    <row r="162" spans="1:12" ht="33.6" customHeight="1">
      <c r="A162" s="386"/>
      <c r="B162" s="66" t="s">
        <v>100</v>
      </c>
      <c r="C162" s="388">
        <f t="shared" ref="C162" si="30">C160+1</f>
        <v>44603</v>
      </c>
      <c r="D162" s="269" t="s">
        <v>4</v>
      </c>
      <c r="E162" s="59"/>
      <c r="F162" s="326"/>
      <c r="G162" s="196"/>
    </row>
    <row r="163" spans="1:12" ht="33.6" customHeight="1" thickBot="1">
      <c r="A163" s="387"/>
      <c r="B163" s="319" t="s">
        <v>100</v>
      </c>
      <c r="C163" s="372"/>
      <c r="D163" s="318" t="s">
        <v>12</v>
      </c>
      <c r="E163" s="215"/>
      <c r="F163" s="327"/>
      <c r="G163" s="203"/>
    </row>
    <row r="164" spans="1:12" ht="33.6" customHeight="1">
      <c r="A164" s="260"/>
      <c r="B164" s="262"/>
      <c r="C164" s="250"/>
      <c r="D164" s="263"/>
      <c r="E164" s="252"/>
      <c r="F164" s="274"/>
      <c r="G164" s="253"/>
    </row>
    <row r="165" spans="1:12" ht="33.6" customHeight="1" thickBot="1">
      <c r="A165" s="261"/>
      <c r="B165" s="255"/>
      <c r="C165" s="256"/>
      <c r="D165" s="257"/>
      <c r="E165" s="258"/>
      <c r="F165" s="255"/>
      <c r="G165" s="259"/>
    </row>
    <row r="166" spans="1:12" ht="33.6" customHeight="1">
      <c r="A166" s="382" t="s">
        <v>44</v>
      </c>
      <c r="B166" s="367" t="s">
        <v>21</v>
      </c>
      <c r="C166" s="371">
        <v>44620</v>
      </c>
      <c r="D166" s="369" t="s">
        <v>4</v>
      </c>
      <c r="E166" s="63"/>
      <c r="F166" s="367"/>
      <c r="G166" s="201"/>
    </row>
    <row r="167" spans="1:12" ht="33.6" customHeight="1">
      <c r="A167" s="383"/>
      <c r="B167" s="366" t="s">
        <v>21</v>
      </c>
      <c r="C167" s="388"/>
      <c r="D167" s="364" t="s">
        <v>12</v>
      </c>
      <c r="E167" s="209"/>
      <c r="F167" s="366"/>
      <c r="G167" s="196"/>
    </row>
    <row r="168" spans="1:12" ht="33.6" customHeight="1">
      <c r="A168" s="383"/>
      <c r="B168" s="366" t="s">
        <v>21</v>
      </c>
      <c r="C168" s="388">
        <f t="shared" ref="C168:C172" si="31">C166+1</f>
        <v>44621</v>
      </c>
      <c r="D168" s="364" t="s">
        <v>4</v>
      </c>
      <c r="E168" s="209"/>
      <c r="F168" s="366"/>
      <c r="G168" s="196"/>
    </row>
    <row r="169" spans="1:12" ht="33.6" customHeight="1">
      <c r="A169" s="383"/>
      <c r="B169" s="366" t="s">
        <v>21</v>
      </c>
      <c r="C169" s="388"/>
      <c r="D169" s="364" t="s">
        <v>12</v>
      </c>
      <c r="E169" s="209"/>
      <c r="F169" s="366"/>
      <c r="G169" s="196"/>
      <c r="L169" s="47"/>
    </row>
    <row r="170" spans="1:12" ht="33.6" customHeight="1">
      <c r="A170" s="383"/>
      <c r="B170" s="366" t="s">
        <v>1</v>
      </c>
      <c r="C170" s="388">
        <f t="shared" si="31"/>
        <v>44622</v>
      </c>
      <c r="D170" s="364" t="s">
        <v>4</v>
      </c>
      <c r="E170" s="209"/>
      <c r="F170" s="366"/>
      <c r="G170" s="196"/>
    </row>
    <row r="171" spans="1:12" ht="33.6" customHeight="1">
      <c r="A171" s="383"/>
      <c r="B171" s="366" t="s">
        <v>1</v>
      </c>
      <c r="C171" s="388"/>
      <c r="D171" s="364" t="s">
        <v>12</v>
      </c>
      <c r="E171" s="209"/>
      <c r="F171" s="366"/>
      <c r="G171" s="196"/>
    </row>
    <row r="172" spans="1:12" ht="33.6" customHeight="1">
      <c r="A172" s="383"/>
      <c r="B172" s="366" t="s">
        <v>1</v>
      </c>
      <c r="C172" s="388">
        <f t="shared" si="31"/>
        <v>44623</v>
      </c>
      <c r="D172" s="364" t="s">
        <v>4</v>
      </c>
      <c r="E172" s="209"/>
      <c r="F172" s="366"/>
      <c r="G172" s="216"/>
    </row>
    <row r="173" spans="1:12" ht="33.6" customHeight="1">
      <c r="A173" s="383"/>
      <c r="B173" s="366" t="s">
        <v>1</v>
      </c>
      <c r="C173" s="388"/>
      <c r="D173" s="364" t="s">
        <v>12</v>
      </c>
      <c r="E173" s="209"/>
      <c r="F173" s="366"/>
      <c r="G173" s="216"/>
    </row>
    <row r="174" spans="1:12" s="51" customFormat="1" ht="33.6" customHeight="1">
      <c r="A174" s="383"/>
      <c r="B174" s="366" t="s">
        <v>1</v>
      </c>
      <c r="C174" s="388">
        <f t="shared" ref="C174" si="32">C172+1</f>
        <v>44624</v>
      </c>
      <c r="D174" s="364" t="s">
        <v>4</v>
      </c>
      <c r="E174" s="59"/>
      <c r="F174" s="366"/>
      <c r="G174" s="196"/>
      <c r="I174" s="52"/>
    </row>
    <row r="175" spans="1:12" ht="33.6" customHeight="1" thickBot="1">
      <c r="A175" s="384"/>
      <c r="B175" s="366" t="s">
        <v>1</v>
      </c>
      <c r="C175" s="372"/>
      <c r="D175" s="365" t="s">
        <v>12</v>
      </c>
      <c r="E175" s="202"/>
      <c r="F175" s="368"/>
      <c r="G175" s="203"/>
    </row>
    <row r="176" spans="1:12" ht="33.6" customHeight="1" thickBot="1">
      <c r="A176" s="323"/>
      <c r="B176" s="271"/>
      <c r="C176" s="272"/>
      <c r="D176" s="268"/>
      <c r="E176" s="273"/>
      <c r="F176" s="271"/>
      <c r="G176" s="264"/>
    </row>
    <row r="177" spans="1:12" ht="33.6" customHeight="1">
      <c r="A177" s="382" t="s">
        <v>44</v>
      </c>
      <c r="B177" s="366" t="s">
        <v>21</v>
      </c>
      <c r="C177" s="371">
        <v>44627</v>
      </c>
      <c r="D177" s="369" t="s">
        <v>4</v>
      </c>
      <c r="E177" s="63"/>
      <c r="F177" s="367"/>
      <c r="G177" s="201"/>
    </row>
    <row r="178" spans="1:12" ht="33.6" customHeight="1">
      <c r="A178" s="383"/>
      <c r="B178" s="366" t="s">
        <v>21</v>
      </c>
      <c r="C178" s="388"/>
      <c r="D178" s="364" t="s">
        <v>12</v>
      </c>
      <c r="E178" s="209"/>
      <c r="F178" s="366"/>
      <c r="G178" s="196"/>
    </row>
    <row r="179" spans="1:12" ht="33.6" customHeight="1">
      <c r="A179" s="383"/>
      <c r="B179" s="366" t="s">
        <v>21</v>
      </c>
      <c r="C179" s="388">
        <f t="shared" ref="C179:C183" si="33">C177+1</f>
        <v>44628</v>
      </c>
      <c r="D179" s="364" t="s">
        <v>4</v>
      </c>
      <c r="E179" s="209"/>
      <c r="F179" s="366"/>
      <c r="G179" s="196"/>
    </row>
    <row r="180" spans="1:12" ht="33.6" customHeight="1">
      <c r="A180" s="383"/>
      <c r="B180" s="366" t="s">
        <v>21</v>
      </c>
      <c r="C180" s="388"/>
      <c r="D180" s="364" t="s">
        <v>12</v>
      </c>
      <c r="E180" s="209"/>
      <c r="F180" s="366"/>
      <c r="G180" s="196"/>
    </row>
    <row r="181" spans="1:12" ht="33.6" customHeight="1">
      <c r="A181" s="383"/>
      <c r="B181" s="366" t="s">
        <v>2</v>
      </c>
      <c r="C181" s="388">
        <f t="shared" si="33"/>
        <v>44629</v>
      </c>
      <c r="D181" s="364" t="s">
        <v>4</v>
      </c>
      <c r="E181" s="381" t="s">
        <v>109</v>
      </c>
      <c r="F181" s="366"/>
      <c r="G181" s="196"/>
    </row>
    <row r="182" spans="1:12" ht="33.6" customHeight="1" thickBot="1">
      <c r="A182" s="383"/>
      <c r="B182" s="366" t="s">
        <v>2</v>
      </c>
      <c r="C182" s="388"/>
      <c r="D182" s="364" t="s">
        <v>12</v>
      </c>
      <c r="E182" s="381"/>
      <c r="F182" s="366"/>
      <c r="G182" s="196"/>
    </row>
    <row r="183" spans="1:12" ht="33.6" customHeight="1">
      <c r="A183" s="383"/>
      <c r="B183" s="366" t="s">
        <v>21</v>
      </c>
      <c r="C183" s="388">
        <f t="shared" si="33"/>
        <v>44630</v>
      </c>
      <c r="D183" s="364" t="s">
        <v>4</v>
      </c>
      <c r="E183" s="209"/>
      <c r="F183" s="366"/>
      <c r="G183" s="216"/>
      <c r="L183" s="54"/>
    </row>
    <row r="184" spans="1:12" ht="33.6" customHeight="1">
      <c r="A184" s="383"/>
      <c r="B184" s="366" t="s">
        <v>21</v>
      </c>
      <c r="C184" s="388"/>
      <c r="D184" s="364" t="s">
        <v>12</v>
      </c>
      <c r="E184" s="209"/>
      <c r="F184" s="366"/>
      <c r="G184" s="216"/>
    </row>
    <row r="185" spans="1:12" ht="33.6" customHeight="1">
      <c r="A185" s="383"/>
      <c r="B185" s="366" t="s">
        <v>21</v>
      </c>
      <c r="C185" s="388">
        <f t="shared" ref="C185" si="34">C183+1</f>
        <v>44631</v>
      </c>
      <c r="D185" s="364" t="s">
        <v>4</v>
      </c>
      <c r="E185" s="59"/>
      <c r="F185" s="366"/>
      <c r="G185" s="196"/>
    </row>
    <row r="186" spans="1:12" ht="33.6" customHeight="1" thickBot="1">
      <c r="A186" s="384"/>
      <c r="B186" s="366" t="s">
        <v>21</v>
      </c>
      <c r="C186" s="372"/>
      <c r="D186" s="365" t="s">
        <v>12</v>
      </c>
      <c r="E186" s="202"/>
      <c r="F186" s="368"/>
      <c r="G186" s="203"/>
    </row>
    <row r="187" spans="1:12" ht="33.6" customHeight="1">
      <c r="A187" s="291"/>
      <c r="B187" s="274"/>
      <c r="C187" s="303"/>
      <c r="D187" s="251"/>
      <c r="E187" s="252"/>
      <c r="F187" s="274"/>
      <c r="G187" s="253"/>
    </row>
    <row r="188" spans="1:12" ht="33.6" customHeight="1" thickBot="1">
      <c r="A188" s="300"/>
      <c r="B188" s="275"/>
      <c r="C188" s="256"/>
      <c r="D188" s="283"/>
      <c r="E188" s="258"/>
      <c r="F188" s="255"/>
      <c r="G188" s="259"/>
    </row>
    <row r="189" spans="1:12" ht="33.6" customHeight="1">
      <c r="A189" s="385" t="s">
        <v>45</v>
      </c>
      <c r="B189" s="366" t="s">
        <v>21</v>
      </c>
      <c r="C189" s="371">
        <v>44641</v>
      </c>
      <c r="D189" s="316" t="s">
        <v>4</v>
      </c>
      <c r="E189" s="63"/>
      <c r="F189" s="329"/>
      <c r="G189" s="201"/>
    </row>
    <row r="190" spans="1:12" ht="33.6" customHeight="1">
      <c r="A190" s="386"/>
      <c r="B190" s="366" t="s">
        <v>21</v>
      </c>
      <c r="C190" s="388"/>
      <c r="D190" s="269" t="s">
        <v>12</v>
      </c>
      <c r="E190" s="59"/>
      <c r="F190" s="326"/>
      <c r="G190" s="196"/>
    </row>
    <row r="191" spans="1:12" ht="33.6" customHeight="1">
      <c r="A191" s="386"/>
      <c r="B191" s="366" t="s">
        <v>21</v>
      </c>
      <c r="C191" s="388">
        <f t="shared" ref="C191:C195" si="35">C189+1</f>
        <v>44642</v>
      </c>
      <c r="D191" s="269" t="s">
        <v>4</v>
      </c>
      <c r="E191" s="59"/>
      <c r="F191" s="326"/>
      <c r="G191" s="196"/>
      <c r="L191" s="47"/>
    </row>
    <row r="192" spans="1:12" ht="33.6" customHeight="1">
      <c r="A192" s="386"/>
      <c r="B192" s="366" t="s">
        <v>21</v>
      </c>
      <c r="C192" s="388"/>
      <c r="D192" s="269" t="s">
        <v>12</v>
      </c>
      <c r="E192" s="204"/>
      <c r="F192" s="326"/>
      <c r="G192" s="196"/>
    </row>
    <row r="193" spans="1:7" ht="33.6" customHeight="1">
      <c r="A193" s="386"/>
      <c r="B193" s="366" t="s">
        <v>1</v>
      </c>
      <c r="C193" s="388">
        <f t="shared" si="35"/>
        <v>44643</v>
      </c>
      <c r="D193" s="269" t="s">
        <v>4</v>
      </c>
      <c r="E193" s="59"/>
      <c r="F193" s="326"/>
      <c r="G193" s="196"/>
    </row>
    <row r="194" spans="1:7" ht="33.6" customHeight="1">
      <c r="A194" s="386"/>
      <c r="B194" s="366" t="s">
        <v>1</v>
      </c>
      <c r="C194" s="388"/>
      <c r="D194" s="269" t="s">
        <v>12</v>
      </c>
      <c r="E194" s="204"/>
      <c r="F194" s="326"/>
      <c r="G194" s="196"/>
    </row>
    <row r="195" spans="1:7" ht="33.6" customHeight="1">
      <c r="A195" s="386"/>
      <c r="B195" s="366" t="s">
        <v>1</v>
      </c>
      <c r="C195" s="388">
        <f t="shared" si="35"/>
        <v>44644</v>
      </c>
      <c r="D195" s="269" t="s">
        <v>4</v>
      </c>
      <c r="E195" s="204"/>
      <c r="F195" s="326"/>
      <c r="G195" s="196"/>
    </row>
    <row r="196" spans="1:7" ht="33.6" customHeight="1">
      <c r="A196" s="386"/>
      <c r="B196" s="366" t="s">
        <v>1</v>
      </c>
      <c r="C196" s="388"/>
      <c r="D196" s="269" t="s">
        <v>12</v>
      </c>
      <c r="E196" s="205"/>
      <c r="F196" s="326"/>
      <c r="G196" s="196"/>
    </row>
    <row r="197" spans="1:7" ht="33.6" customHeight="1">
      <c r="A197" s="386"/>
      <c r="B197" s="366" t="s">
        <v>1</v>
      </c>
      <c r="C197" s="388">
        <f t="shared" ref="C197" si="36">C195+1</f>
        <v>44645</v>
      </c>
      <c r="D197" s="269" t="s">
        <v>4</v>
      </c>
      <c r="E197" s="205"/>
      <c r="F197" s="326"/>
      <c r="G197" s="196"/>
    </row>
    <row r="198" spans="1:7" ht="33.6" customHeight="1" thickBot="1">
      <c r="A198" s="387"/>
      <c r="B198" s="366" t="s">
        <v>1</v>
      </c>
      <c r="C198" s="372"/>
      <c r="D198" s="318" t="s">
        <v>12</v>
      </c>
      <c r="E198" s="202"/>
      <c r="F198" s="327"/>
      <c r="G198" s="203"/>
    </row>
    <row r="199" spans="1:7" ht="33.6" customHeight="1">
      <c r="A199" s="385" t="s">
        <v>46</v>
      </c>
      <c r="B199" s="367" t="s">
        <v>2</v>
      </c>
      <c r="C199" s="371">
        <f>C189+7</f>
        <v>44648</v>
      </c>
      <c r="D199" s="369" t="s">
        <v>4</v>
      </c>
      <c r="E199" s="63"/>
      <c r="F199" s="367"/>
      <c r="G199" s="201"/>
    </row>
    <row r="200" spans="1:7" ht="33.6" customHeight="1">
      <c r="A200" s="386"/>
      <c r="B200" s="366" t="s">
        <v>2</v>
      </c>
      <c r="C200" s="388"/>
      <c r="D200" s="364" t="s">
        <v>12</v>
      </c>
      <c r="E200" s="59"/>
      <c r="F200" s="366"/>
      <c r="G200" s="196"/>
    </row>
    <row r="201" spans="1:7" ht="33.6" customHeight="1">
      <c r="A201" s="386"/>
      <c r="B201" s="366" t="s">
        <v>2</v>
      </c>
      <c r="C201" s="388">
        <f t="shared" ref="C201:C205" si="37">C199+1</f>
        <v>44649</v>
      </c>
      <c r="D201" s="364" t="s">
        <v>4</v>
      </c>
      <c r="E201" s="59"/>
      <c r="F201" s="366"/>
      <c r="G201" s="196"/>
    </row>
    <row r="202" spans="1:7" ht="33.6" customHeight="1">
      <c r="A202" s="386"/>
      <c r="B202" s="366" t="s">
        <v>2</v>
      </c>
      <c r="C202" s="388"/>
      <c r="D202" s="364" t="s">
        <v>12</v>
      </c>
      <c r="E202" s="59"/>
      <c r="F202" s="366"/>
      <c r="G202" s="196"/>
    </row>
    <row r="203" spans="1:7" ht="33.6" customHeight="1">
      <c r="A203" s="386"/>
      <c r="B203" s="366" t="s">
        <v>2</v>
      </c>
      <c r="C203" s="388">
        <f t="shared" si="37"/>
        <v>44650</v>
      </c>
      <c r="D203" s="364" t="s">
        <v>4</v>
      </c>
      <c r="E203" s="209"/>
      <c r="F203" s="366"/>
      <c r="G203" s="196"/>
    </row>
    <row r="204" spans="1:7" ht="33.6" customHeight="1">
      <c r="A204" s="386"/>
      <c r="B204" s="366" t="s">
        <v>2</v>
      </c>
      <c r="C204" s="388"/>
      <c r="D204" s="364" t="s">
        <v>12</v>
      </c>
      <c r="E204" s="209"/>
      <c r="F204" s="366"/>
      <c r="G204" s="196"/>
    </row>
    <row r="205" spans="1:7" ht="33.6" customHeight="1">
      <c r="A205" s="386"/>
      <c r="B205" s="366" t="s">
        <v>2</v>
      </c>
      <c r="C205" s="388">
        <f t="shared" si="37"/>
        <v>44651</v>
      </c>
      <c r="D205" s="364" t="s">
        <v>4</v>
      </c>
      <c r="E205" s="59"/>
      <c r="F205" s="366"/>
      <c r="G205" s="196"/>
    </row>
    <row r="206" spans="1:7" ht="33.6" customHeight="1">
      <c r="A206" s="386"/>
      <c r="B206" s="366" t="s">
        <v>2</v>
      </c>
      <c r="C206" s="388"/>
      <c r="D206" s="364" t="s">
        <v>12</v>
      </c>
      <c r="E206" s="59"/>
      <c r="F206" s="366"/>
      <c r="G206" s="196"/>
    </row>
    <row r="207" spans="1:7" ht="33.6" customHeight="1">
      <c r="A207" s="386"/>
      <c r="B207" s="366" t="s">
        <v>1</v>
      </c>
      <c r="C207" s="388">
        <f t="shared" ref="C207" si="38">C205+1</f>
        <v>44652</v>
      </c>
      <c r="D207" s="364" t="s">
        <v>4</v>
      </c>
      <c r="E207" s="209"/>
      <c r="F207" s="366"/>
      <c r="G207" s="196"/>
    </row>
    <row r="208" spans="1:7" ht="33.6" customHeight="1" thickBot="1">
      <c r="A208" s="387"/>
      <c r="B208" s="366" t="s">
        <v>1</v>
      </c>
      <c r="C208" s="372"/>
      <c r="D208" s="365" t="s">
        <v>12</v>
      </c>
      <c r="E208" s="227"/>
      <c r="F208" s="368"/>
      <c r="G208" s="203"/>
    </row>
    <row r="209" spans="1:7" ht="33.6" customHeight="1">
      <c r="A209" s="291"/>
      <c r="B209" s="274"/>
      <c r="C209" s="303"/>
      <c r="D209" s="251"/>
      <c r="E209" s="252"/>
      <c r="F209" s="274"/>
      <c r="G209" s="253"/>
    </row>
    <row r="210" spans="1:7" ht="33.6" customHeight="1" thickBot="1">
      <c r="A210" s="300"/>
      <c r="B210" s="255"/>
      <c r="C210" s="304"/>
      <c r="D210" s="305"/>
      <c r="E210" s="290"/>
      <c r="F210" s="255"/>
      <c r="G210" s="259"/>
    </row>
    <row r="211" spans="1:7" ht="33.6" customHeight="1">
      <c r="A211" s="385" t="s">
        <v>47</v>
      </c>
      <c r="B211" s="367" t="s">
        <v>21</v>
      </c>
      <c r="C211" s="371">
        <v>44662</v>
      </c>
      <c r="D211" s="369" t="s">
        <v>4</v>
      </c>
      <c r="E211" s="63"/>
      <c r="F211" s="367"/>
      <c r="G211" s="201"/>
    </row>
    <row r="212" spans="1:7" ht="33.6" customHeight="1">
      <c r="A212" s="386"/>
      <c r="B212" s="366" t="s">
        <v>21</v>
      </c>
      <c r="C212" s="388"/>
      <c r="D212" s="364" t="s">
        <v>12</v>
      </c>
      <c r="E212" s="59"/>
      <c r="F212" s="366"/>
      <c r="G212" s="196"/>
    </row>
    <row r="213" spans="1:7" ht="33.6" customHeight="1">
      <c r="A213" s="386"/>
      <c r="B213" s="366" t="s">
        <v>21</v>
      </c>
      <c r="C213" s="388">
        <f t="shared" ref="C213:C217" si="39">C211+1</f>
        <v>44663</v>
      </c>
      <c r="D213" s="364" t="s">
        <v>4</v>
      </c>
      <c r="E213" s="59"/>
      <c r="F213" s="366"/>
      <c r="G213" s="196"/>
    </row>
    <row r="214" spans="1:7" ht="33.6" customHeight="1">
      <c r="A214" s="386"/>
      <c r="B214" s="366" t="s">
        <v>21</v>
      </c>
      <c r="C214" s="388"/>
      <c r="D214" s="364" t="s">
        <v>12</v>
      </c>
      <c r="E214" s="209"/>
      <c r="F214" s="366"/>
      <c r="G214" s="196"/>
    </row>
    <row r="215" spans="1:7" ht="33.6" customHeight="1">
      <c r="A215" s="386"/>
      <c r="B215" s="366" t="s">
        <v>1</v>
      </c>
      <c r="C215" s="388">
        <f t="shared" si="39"/>
        <v>44664</v>
      </c>
      <c r="D215" s="364" t="s">
        <v>4</v>
      </c>
      <c r="E215" s="207"/>
      <c r="F215" s="366"/>
      <c r="G215" s="196"/>
    </row>
    <row r="216" spans="1:7" ht="33.6" customHeight="1">
      <c r="A216" s="386"/>
      <c r="B216" s="366" t="s">
        <v>1</v>
      </c>
      <c r="C216" s="388"/>
      <c r="D216" s="364" t="s">
        <v>12</v>
      </c>
      <c r="E216" s="209"/>
      <c r="F216" s="366"/>
      <c r="G216" s="196"/>
    </row>
    <row r="217" spans="1:7" ht="33.6" customHeight="1">
      <c r="A217" s="386"/>
      <c r="B217" s="366" t="s">
        <v>2</v>
      </c>
      <c r="C217" s="388">
        <f t="shared" si="39"/>
        <v>44665</v>
      </c>
      <c r="D217" s="364" t="s">
        <v>4</v>
      </c>
      <c r="E217" s="209"/>
      <c r="F217" s="366"/>
      <c r="G217" s="196"/>
    </row>
    <row r="218" spans="1:7" ht="33.6" customHeight="1">
      <c r="A218" s="386"/>
      <c r="B218" s="366" t="s">
        <v>2</v>
      </c>
      <c r="C218" s="388"/>
      <c r="D218" s="364" t="s">
        <v>12</v>
      </c>
      <c r="E218" s="209"/>
      <c r="F218" s="366"/>
      <c r="G218" s="196"/>
    </row>
    <row r="219" spans="1:7" ht="33.6" customHeight="1">
      <c r="A219" s="386"/>
      <c r="B219" s="366" t="s">
        <v>2</v>
      </c>
      <c r="C219" s="388">
        <f t="shared" ref="C219" si="40">C217+1</f>
        <v>44666</v>
      </c>
      <c r="D219" s="364" t="s">
        <v>4</v>
      </c>
      <c r="E219" s="59"/>
      <c r="F219" s="366"/>
      <c r="G219" s="196"/>
    </row>
    <row r="220" spans="1:7" ht="33.6" customHeight="1" thickBot="1">
      <c r="A220" s="387"/>
      <c r="B220" s="368" t="s">
        <v>2</v>
      </c>
      <c r="C220" s="372"/>
      <c r="D220" s="365" t="s">
        <v>12</v>
      </c>
      <c r="E220" s="202"/>
      <c r="F220" s="368"/>
      <c r="G220" s="203"/>
    </row>
    <row r="221" spans="1:7" ht="33.6" customHeight="1">
      <c r="A221" s="260"/>
      <c r="B221" s="274"/>
      <c r="C221" s="250"/>
      <c r="D221" s="251"/>
      <c r="E221" s="252"/>
      <c r="F221" s="274"/>
      <c r="G221" s="253"/>
    </row>
    <row r="222" spans="1:7" ht="33.6" customHeight="1" thickBot="1">
      <c r="A222" s="261"/>
      <c r="B222" s="275"/>
      <c r="C222" s="256"/>
      <c r="D222" s="276"/>
      <c r="E222" s="258"/>
      <c r="F222" s="275"/>
      <c r="G222" s="277"/>
    </row>
    <row r="223" spans="1:7" ht="33.6" customHeight="1">
      <c r="A223" s="385" t="s">
        <v>48</v>
      </c>
      <c r="B223" s="367" t="s">
        <v>21</v>
      </c>
      <c r="C223" s="371">
        <v>44683</v>
      </c>
      <c r="D223" s="369" t="s">
        <v>4</v>
      </c>
      <c r="E223" s="63"/>
      <c r="F223" s="329"/>
      <c r="G223" s="201"/>
    </row>
    <row r="224" spans="1:7" ht="33.6" customHeight="1">
      <c r="A224" s="386"/>
      <c r="B224" s="366" t="s">
        <v>21</v>
      </c>
      <c r="C224" s="388"/>
      <c r="D224" s="364" t="s">
        <v>12</v>
      </c>
      <c r="E224" s="59"/>
      <c r="F224" s="326"/>
      <c r="G224" s="196"/>
    </row>
    <row r="225" spans="1:7" ht="33.6" customHeight="1">
      <c r="A225" s="386"/>
      <c r="B225" s="366" t="s">
        <v>1</v>
      </c>
      <c r="C225" s="388">
        <f t="shared" ref="C225:C229" si="41">C223+1</f>
        <v>44684</v>
      </c>
      <c r="D225" s="364" t="s">
        <v>4</v>
      </c>
      <c r="E225" s="59"/>
      <c r="F225" s="326"/>
      <c r="G225" s="196"/>
    </row>
    <row r="226" spans="1:7" ht="33.6" customHeight="1">
      <c r="A226" s="386"/>
      <c r="B226" s="366" t="s">
        <v>1</v>
      </c>
      <c r="C226" s="388"/>
      <c r="D226" s="364" t="s">
        <v>12</v>
      </c>
      <c r="E226" s="204"/>
      <c r="F226" s="326"/>
      <c r="G226" s="196"/>
    </row>
    <row r="227" spans="1:7" ht="33.6" customHeight="1">
      <c r="A227" s="386"/>
      <c r="B227" s="366" t="s">
        <v>1</v>
      </c>
      <c r="C227" s="388">
        <f t="shared" si="41"/>
        <v>44685</v>
      </c>
      <c r="D227" s="364" t="s">
        <v>4</v>
      </c>
      <c r="E227" s="209"/>
      <c r="F227" s="366"/>
      <c r="G227" s="196"/>
    </row>
    <row r="228" spans="1:7" ht="33.6" customHeight="1">
      <c r="A228" s="386"/>
      <c r="B228" s="366" t="s">
        <v>1</v>
      </c>
      <c r="C228" s="388"/>
      <c r="D228" s="364" t="s">
        <v>12</v>
      </c>
      <c r="E228" s="209"/>
      <c r="F228" s="366"/>
      <c r="G228" s="196"/>
    </row>
    <row r="229" spans="1:7" ht="33" customHeight="1">
      <c r="A229" s="386"/>
      <c r="B229" s="366" t="s">
        <v>21</v>
      </c>
      <c r="C229" s="388">
        <f t="shared" si="41"/>
        <v>44686</v>
      </c>
      <c r="D229" s="364" t="s">
        <v>4</v>
      </c>
      <c r="E229" s="59"/>
      <c r="F229" s="366"/>
      <c r="G229" s="196"/>
    </row>
    <row r="230" spans="1:7" ht="33" customHeight="1">
      <c r="A230" s="386"/>
      <c r="B230" s="366" t="s">
        <v>21</v>
      </c>
      <c r="C230" s="388"/>
      <c r="D230" s="364" t="s">
        <v>12</v>
      </c>
      <c r="E230" s="59"/>
      <c r="F230" s="366"/>
      <c r="G230" s="196"/>
    </row>
    <row r="231" spans="1:7" ht="33" customHeight="1">
      <c r="A231" s="386"/>
      <c r="B231" s="442"/>
      <c r="C231" s="388">
        <f t="shared" ref="C231" si="42">C229+1</f>
        <v>44687</v>
      </c>
      <c r="D231" s="364" t="s">
        <v>4</v>
      </c>
      <c r="E231" s="59"/>
      <c r="F231" s="366"/>
      <c r="G231" s="196"/>
    </row>
    <row r="232" spans="1:7" ht="33" customHeight="1" thickBot="1">
      <c r="A232" s="387"/>
      <c r="B232" s="368" t="s">
        <v>21</v>
      </c>
      <c r="C232" s="372"/>
      <c r="D232" s="365" t="s">
        <v>12</v>
      </c>
      <c r="E232" s="202"/>
      <c r="F232" s="368"/>
      <c r="G232" s="203"/>
    </row>
    <row r="233" spans="1:7" ht="33" customHeight="1">
      <c r="A233" s="440" t="s">
        <v>49</v>
      </c>
      <c r="B233" s="311" t="s">
        <v>0</v>
      </c>
      <c r="C233" s="389">
        <f>C223+7</f>
        <v>44690</v>
      </c>
      <c r="D233" s="56" t="s">
        <v>4</v>
      </c>
      <c r="E233" s="441"/>
      <c r="F233" s="311"/>
      <c r="G233" s="57"/>
    </row>
    <row r="234" spans="1:7" ht="33" customHeight="1">
      <c r="A234" s="383"/>
      <c r="B234" s="366" t="s">
        <v>0</v>
      </c>
      <c r="C234" s="388"/>
      <c r="D234" s="269" t="s">
        <v>12</v>
      </c>
      <c r="E234" s="209"/>
      <c r="F234" s="66"/>
      <c r="G234" s="196"/>
    </row>
    <row r="235" spans="1:7" ht="33" customHeight="1">
      <c r="A235" s="383"/>
      <c r="B235" s="366" t="s">
        <v>1</v>
      </c>
      <c r="C235" s="388">
        <f t="shared" ref="C235:C239" si="43">C233+1</f>
        <v>44691</v>
      </c>
      <c r="D235" s="269" t="s">
        <v>4</v>
      </c>
      <c r="E235" s="209"/>
      <c r="F235" s="66"/>
      <c r="G235" s="196"/>
    </row>
    <row r="236" spans="1:7" ht="33" customHeight="1">
      <c r="A236" s="383"/>
      <c r="B236" s="366" t="s">
        <v>1</v>
      </c>
      <c r="C236" s="388"/>
      <c r="D236" s="269" t="s">
        <v>12</v>
      </c>
      <c r="E236" s="209"/>
      <c r="F236" s="66"/>
      <c r="G236" s="196"/>
    </row>
    <row r="237" spans="1:7" ht="33.6" customHeight="1">
      <c r="A237" s="383"/>
      <c r="B237" s="366" t="s">
        <v>1</v>
      </c>
      <c r="C237" s="388">
        <f t="shared" si="43"/>
        <v>44692</v>
      </c>
      <c r="D237" s="269" t="s">
        <v>4</v>
      </c>
      <c r="E237" s="209"/>
      <c r="F237" s="66"/>
      <c r="G237" s="196"/>
    </row>
    <row r="238" spans="1:7" ht="33.6" customHeight="1">
      <c r="A238" s="383"/>
      <c r="B238" s="366" t="s">
        <v>1</v>
      </c>
      <c r="C238" s="388"/>
      <c r="D238" s="269" t="s">
        <v>12</v>
      </c>
      <c r="E238" s="209"/>
      <c r="F238" s="66"/>
      <c r="G238" s="196"/>
    </row>
    <row r="239" spans="1:7" ht="33.6" customHeight="1">
      <c r="A239" s="383"/>
      <c r="B239" s="366" t="s">
        <v>0</v>
      </c>
      <c r="C239" s="388">
        <f t="shared" si="43"/>
        <v>44693</v>
      </c>
      <c r="D239" s="269" t="s">
        <v>4</v>
      </c>
      <c r="E239" s="59"/>
      <c r="F239" s="66"/>
      <c r="G239" s="196"/>
    </row>
    <row r="240" spans="1:7" ht="33.6" customHeight="1">
      <c r="A240" s="383"/>
      <c r="B240" s="366" t="s">
        <v>0</v>
      </c>
      <c r="C240" s="388"/>
      <c r="D240" s="269" t="s">
        <v>12</v>
      </c>
      <c r="E240" s="59"/>
      <c r="F240" s="66"/>
      <c r="G240" s="196"/>
    </row>
    <row r="241" spans="1:7" ht="33" customHeight="1">
      <c r="A241" s="383"/>
      <c r="B241" s="366" t="s">
        <v>0</v>
      </c>
      <c r="C241" s="388">
        <f t="shared" ref="C241" si="44">C239+1</f>
        <v>44694</v>
      </c>
      <c r="D241" s="269" t="s">
        <v>4</v>
      </c>
      <c r="E241" s="59"/>
      <c r="F241" s="66"/>
      <c r="G241" s="196"/>
    </row>
    <row r="242" spans="1:7" ht="33" customHeight="1" thickBot="1">
      <c r="A242" s="384"/>
      <c r="B242" s="366" t="s">
        <v>0</v>
      </c>
      <c r="C242" s="372"/>
      <c r="D242" s="318" t="s">
        <v>12</v>
      </c>
      <c r="E242" s="202"/>
      <c r="F242" s="319"/>
      <c r="G242" s="203"/>
    </row>
    <row r="243" spans="1:7" ht="33" customHeight="1" thickBot="1">
      <c r="A243" s="315"/>
      <c r="B243" s="312"/>
      <c r="C243" s="313"/>
      <c r="D243" s="270"/>
      <c r="E243" s="309"/>
      <c r="F243" s="312"/>
      <c r="G243" s="314"/>
    </row>
    <row r="244" spans="1:7" ht="33" customHeight="1">
      <c r="A244" s="379"/>
      <c r="B244" s="64" t="s">
        <v>2</v>
      </c>
      <c r="C244" s="371">
        <v>44697</v>
      </c>
      <c r="D244" s="377"/>
      <c r="E244" s="373" t="s">
        <v>110</v>
      </c>
      <c r="F244" s="373"/>
      <c r="G244" s="374"/>
    </row>
    <row r="245" spans="1:7" ht="33" customHeight="1" thickBot="1">
      <c r="A245" s="380"/>
      <c r="B245" s="72" t="s">
        <v>2</v>
      </c>
      <c r="C245" s="372"/>
      <c r="D245" s="378"/>
      <c r="E245" s="375"/>
      <c r="F245" s="375"/>
      <c r="G245" s="376"/>
    </row>
    <row r="246" spans="1:7" ht="33" customHeight="1" thickBot="1">
      <c r="A246" s="261"/>
      <c r="B246" s="275"/>
      <c r="C246" s="256"/>
      <c r="D246" s="276"/>
      <c r="E246" s="258"/>
      <c r="F246" s="332"/>
      <c r="G246" s="277"/>
    </row>
    <row r="247" spans="1:7" ht="33" customHeight="1">
      <c r="A247" s="382" t="s">
        <v>50</v>
      </c>
      <c r="B247" s="366" t="s">
        <v>21</v>
      </c>
      <c r="C247" s="371">
        <v>44704</v>
      </c>
      <c r="D247" s="316" t="s">
        <v>4</v>
      </c>
      <c r="E247" s="210"/>
      <c r="F247" s="317"/>
      <c r="G247" s="201"/>
    </row>
    <row r="248" spans="1:7" ht="33" customHeight="1">
      <c r="A248" s="383"/>
      <c r="B248" s="366" t="s">
        <v>21</v>
      </c>
      <c r="C248" s="388"/>
      <c r="D248" s="269" t="s">
        <v>12</v>
      </c>
      <c r="E248" s="209"/>
      <c r="F248" s="66"/>
      <c r="G248" s="196"/>
    </row>
    <row r="249" spans="1:7" ht="33" customHeight="1">
      <c r="A249" s="383"/>
      <c r="B249" s="366" t="s">
        <v>21</v>
      </c>
      <c r="C249" s="388">
        <f t="shared" ref="C249:C253" si="45">C247+1</f>
        <v>44705</v>
      </c>
      <c r="D249" s="269" t="s">
        <v>4</v>
      </c>
      <c r="E249" s="209"/>
      <c r="F249" s="66"/>
      <c r="G249" s="196"/>
    </row>
    <row r="250" spans="1:7" ht="33" customHeight="1">
      <c r="A250" s="383"/>
      <c r="B250" s="366" t="s">
        <v>21</v>
      </c>
      <c r="C250" s="388"/>
      <c r="D250" s="269" t="s">
        <v>12</v>
      </c>
      <c r="E250" s="209"/>
      <c r="F250" s="66"/>
      <c r="G250" s="196"/>
    </row>
    <row r="251" spans="1:7" ht="33" customHeight="1">
      <c r="A251" s="383"/>
      <c r="B251" s="66" t="s">
        <v>100</v>
      </c>
      <c r="C251" s="388">
        <f t="shared" si="45"/>
        <v>44706</v>
      </c>
      <c r="D251" s="269" t="s">
        <v>4</v>
      </c>
      <c r="E251" s="209"/>
      <c r="F251" s="66"/>
      <c r="G251" s="196"/>
    </row>
    <row r="252" spans="1:7" ht="33" customHeight="1">
      <c r="A252" s="383"/>
      <c r="B252" s="66" t="s">
        <v>100</v>
      </c>
      <c r="C252" s="388"/>
      <c r="D252" s="269" t="s">
        <v>12</v>
      </c>
      <c r="E252" s="209"/>
      <c r="F252" s="66"/>
      <c r="G252" s="196"/>
    </row>
    <row r="253" spans="1:7" ht="33" customHeight="1">
      <c r="A253" s="383"/>
      <c r="B253" s="370" t="s">
        <v>32</v>
      </c>
      <c r="C253" s="388">
        <f t="shared" si="45"/>
        <v>44707</v>
      </c>
      <c r="D253" s="405"/>
      <c r="E253" s="405"/>
      <c r="F253" s="405"/>
      <c r="G253" s="406"/>
    </row>
    <row r="254" spans="1:7" ht="33" customHeight="1">
      <c r="A254" s="383"/>
      <c r="B254" s="370"/>
      <c r="C254" s="388"/>
      <c r="D254" s="405"/>
      <c r="E254" s="405"/>
      <c r="F254" s="405"/>
      <c r="G254" s="406"/>
    </row>
    <row r="255" spans="1:7" ht="33" customHeight="1">
      <c r="A255" s="383"/>
      <c r="B255" s="66" t="s">
        <v>100</v>
      </c>
      <c r="C255" s="388">
        <f t="shared" ref="C255" si="46">C253+1</f>
        <v>44708</v>
      </c>
      <c r="D255" s="405"/>
      <c r="E255" s="405"/>
      <c r="F255" s="405"/>
      <c r="G255" s="406"/>
    </row>
    <row r="256" spans="1:7" ht="33" customHeight="1" thickBot="1">
      <c r="A256" s="384"/>
      <c r="B256" s="319" t="s">
        <v>100</v>
      </c>
      <c r="C256" s="372"/>
      <c r="D256" s="378"/>
      <c r="E256" s="378"/>
      <c r="F256" s="378"/>
      <c r="G256" s="407"/>
    </row>
    <row r="257" spans="1:7" ht="33" customHeight="1">
      <c r="A257" s="306"/>
      <c r="B257" s="307"/>
      <c r="C257" s="308"/>
      <c r="D257" s="270"/>
      <c r="E257" s="309"/>
      <c r="F257" s="307"/>
      <c r="G257" s="310"/>
    </row>
    <row r="258" spans="1:7" ht="15.75" thickBot="1">
      <c r="A258" s="261"/>
      <c r="B258" s="255"/>
      <c r="C258" s="304" t="s">
        <v>93</v>
      </c>
      <c r="D258" s="305"/>
      <c r="E258" s="290"/>
      <c r="F258" s="333"/>
      <c r="G258" s="255"/>
    </row>
    <row r="259" spans="1:7" ht="30" customHeight="1">
      <c r="A259" s="385" t="s">
        <v>101</v>
      </c>
      <c r="B259" s="367"/>
      <c r="C259" s="371">
        <v>44725</v>
      </c>
      <c r="D259" s="369"/>
      <c r="E259" s="63"/>
      <c r="F259" s="329"/>
      <c r="G259" s="201"/>
    </row>
    <row r="260" spans="1:7" ht="30" customHeight="1">
      <c r="A260" s="403"/>
      <c r="B260" s="366"/>
      <c r="C260" s="388"/>
      <c r="D260" s="364"/>
      <c r="E260" s="59"/>
      <c r="F260" s="326"/>
      <c r="G260" s="196"/>
    </row>
    <row r="261" spans="1:7" ht="30" customHeight="1">
      <c r="A261" s="403"/>
      <c r="B261" s="366" t="s">
        <v>58</v>
      </c>
      <c r="C261" s="388">
        <f>C259+1</f>
        <v>44726</v>
      </c>
      <c r="D261" s="364" t="s">
        <v>4</v>
      </c>
      <c r="E261" s="59"/>
      <c r="F261" s="326"/>
      <c r="G261" s="196"/>
    </row>
    <row r="262" spans="1:7" ht="30" customHeight="1">
      <c r="A262" s="403"/>
      <c r="B262" s="366" t="s">
        <v>58</v>
      </c>
      <c r="C262" s="388"/>
      <c r="D262" s="364" t="s">
        <v>12</v>
      </c>
      <c r="E262" s="204"/>
      <c r="F262" s="326"/>
      <c r="G262" s="196"/>
    </row>
    <row r="263" spans="1:7" ht="30" customHeight="1">
      <c r="A263" s="403"/>
      <c r="B263" s="366" t="s">
        <v>0</v>
      </c>
      <c r="C263" s="388">
        <f t="shared" ref="C263:C267" si="47">C261+1</f>
        <v>44727</v>
      </c>
      <c r="D263" s="364" t="s">
        <v>4</v>
      </c>
      <c r="E263" s="439"/>
      <c r="F263" s="334"/>
      <c r="G263" s="196"/>
    </row>
    <row r="264" spans="1:7" ht="30" customHeight="1">
      <c r="A264" s="403"/>
      <c r="B264" s="366" t="s">
        <v>0</v>
      </c>
      <c r="C264" s="388"/>
      <c r="D264" s="364" t="s">
        <v>12</v>
      </c>
      <c r="E264" s="59"/>
      <c r="F264" s="335"/>
      <c r="G264" s="196"/>
    </row>
    <row r="265" spans="1:7" ht="30" customHeight="1">
      <c r="A265" s="403"/>
      <c r="B265" s="366" t="s">
        <v>0</v>
      </c>
      <c r="C265" s="388">
        <f t="shared" si="47"/>
        <v>44728</v>
      </c>
      <c r="D265" s="364"/>
      <c r="E265" s="59" t="s">
        <v>104</v>
      </c>
      <c r="F265" s="335"/>
      <c r="G265" s="196"/>
    </row>
    <row r="266" spans="1:7" ht="30" customHeight="1">
      <c r="A266" s="403"/>
      <c r="B266" s="366" t="s">
        <v>0</v>
      </c>
      <c r="C266" s="388"/>
      <c r="D266" s="364"/>
      <c r="E266" s="204"/>
      <c r="F266" s="334"/>
      <c r="G266" s="196"/>
    </row>
    <row r="267" spans="1:7" ht="30" customHeight="1">
      <c r="A267" s="403"/>
      <c r="B267" s="366" t="s">
        <v>21</v>
      </c>
      <c r="C267" s="388">
        <f t="shared" si="47"/>
        <v>44729</v>
      </c>
      <c r="D267" s="364"/>
      <c r="E267" s="59" t="s">
        <v>103</v>
      </c>
      <c r="F267" s="326"/>
      <c r="G267" s="196"/>
    </row>
    <row r="268" spans="1:7" ht="30" customHeight="1" thickBot="1">
      <c r="A268" s="404"/>
      <c r="B268" s="368" t="s">
        <v>21</v>
      </c>
      <c r="C268" s="372"/>
      <c r="D268" s="365"/>
      <c r="E268" s="202"/>
      <c r="F268" s="327"/>
      <c r="G268" s="203"/>
    </row>
  </sheetData>
  <sheetProtection selectLockedCells="1"/>
  <autoFilter ref="B5:G258"/>
  <mergeCells count="150">
    <mergeCell ref="D253:G254"/>
    <mergeCell ref="D255:G256"/>
    <mergeCell ref="C82:C83"/>
    <mergeCell ref="C84:C85"/>
    <mergeCell ref="A177:A186"/>
    <mergeCell ref="C177:C178"/>
    <mergeCell ref="C179:C180"/>
    <mergeCell ref="C181:C182"/>
    <mergeCell ref="C183:C184"/>
    <mergeCell ref="C185:C186"/>
    <mergeCell ref="A154:A163"/>
    <mergeCell ref="C154:C155"/>
    <mergeCell ref="C156:C157"/>
    <mergeCell ref="C158:C159"/>
    <mergeCell ref="C129:C130"/>
    <mergeCell ref="C174:C175"/>
    <mergeCell ref="C143:C144"/>
    <mergeCell ref="C145:C146"/>
    <mergeCell ref="C147:C148"/>
    <mergeCell ref="C149:C150"/>
    <mergeCell ref="C151:C152"/>
    <mergeCell ref="C133:C134"/>
    <mergeCell ref="C135:C136"/>
    <mergeCell ref="C137:C138"/>
    <mergeCell ref="A259:A268"/>
    <mergeCell ref="A76:A85"/>
    <mergeCell ref="C259:C260"/>
    <mergeCell ref="C261:C262"/>
    <mergeCell ref="C223:C224"/>
    <mergeCell ref="C225:C226"/>
    <mergeCell ref="C227:C228"/>
    <mergeCell ref="C229:C230"/>
    <mergeCell ref="C231:C232"/>
    <mergeCell ref="C211:C212"/>
    <mergeCell ref="C213:C214"/>
    <mergeCell ref="C215:C216"/>
    <mergeCell ref="C217:C218"/>
    <mergeCell ref="C219:C220"/>
    <mergeCell ref="C199:C200"/>
    <mergeCell ref="C201:C202"/>
    <mergeCell ref="C203:C204"/>
    <mergeCell ref="C205:C206"/>
    <mergeCell ref="C207:C208"/>
    <mergeCell ref="A121:A130"/>
    <mergeCell ref="C121:C122"/>
    <mergeCell ref="C123:C124"/>
    <mergeCell ref="C125:C126"/>
    <mergeCell ref="C127:C128"/>
    <mergeCell ref="C263:C264"/>
    <mergeCell ref="C267:C268"/>
    <mergeCell ref="C233:C234"/>
    <mergeCell ref="C235:C236"/>
    <mergeCell ref="C237:C238"/>
    <mergeCell ref="C239:C240"/>
    <mergeCell ref="C241:C242"/>
    <mergeCell ref="C160:C161"/>
    <mergeCell ref="C162:C163"/>
    <mergeCell ref="C265:C266"/>
    <mergeCell ref="C247:C248"/>
    <mergeCell ref="C249:C250"/>
    <mergeCell ref="C251:C252"/>
    <mergeCell ref="C253:C254"/>
    <mergeCell ref="C255:C256"/>
    <mergeCell ref="C189:C190"/>
    <mergeCell ref="C191:C192"/>
    <mergeCell ref="C193:C194"/>
    <mergeCell ref="C195:C196"/>
    <mergeCell ref="C197:C198"/>
    <mergeCell ref="C166:C167"/>
    <mergeCell ref="C168:C169"/>
    <mergeCell ref="C170:C171"/>
    <mergeCell ref="C172:C173"/>
    <mergeCell ref="C139:C140"/>
    <mergeCell ref="C141:C142"/>
    <mergeCell ref="C72:C73"/>
    <mergeCell ref="C76:C77"/>
    <mergeCell ref="C78:C79"/>
    <mergeCell ref="C80:C81"/>
    <mergeCell ref="C110:C111"/>
    <mergeCell ref="C112:C113"/>
    <mergeCell ref="C114:C115"/>
    <mergeCell ref="C116:C117"/>
    <mergeCell ref="C118:C119"/>
    <mergeCell ref="C98:C99"/>
    <mergeCell ref="C100:C101"/>
    <mergeCell ref="C102:C103"/>
    <mergeCell ref="C104:C105"/>
    <mergeCell ref="C106:C107"/>
    <mergeCell ref="N1:N5"/>
    <mergeCell ref="Q1:Q5"/>
    <mergeCell ref="R1:R5"/>
    <mergeCell ref="A233:A242"/>
    <mergeCell ref="A6:A15"/>
    <mergeCell ref="A17:A26"/>
    <mergeCell ref="A28:A37"/>
    <mergeCell ref="A40:A49"/>
    <mergeCell ref="A133:A142"/>
    <mergeCell ref="A143:A152"/>
    <mergeCell ref="A52:A61"/>
    <mergeCell ref="A64:A73"/>
    <mergeCell ref="A87:A96"/>
    <mergeCell ref="A98:A107"/>
    <mergeCell ref="A110:A119"/>
    <mergeCell ref="C28:C29"/>
    <mergeCell ref="C30:C31"/>
    <mergeCell ref="C32:C33"/>
    <mergeCell ref="C34:C35"/>
    <mergeCell ref="C36:C37"/>
    <mergeCell ref="C17:C18"/>
    <mergeCell ref="C19:C20"/>
    <mergeCell ref="C21:C22"/>
    <mergeCell ref="C23:C24"/>
    <mergeCell ref="C6:C7"/>
    <mergeCell ref="C8:C9"/>
    <mergeCell ref="C10:C11"/>
    <mergeCell ref="C12:C13"/>
    <mergeCell ref="C14:C15"/>
    <mergeCell ref="C25:C26"/>
    <mergeCell ref="C52:C53"/>
    <mergeCell ref="C54:C55"/>
    <mergeCell ref="C56:C57"/>
    <mergeCell ref="C40:C41"/>
    <mergeCell ref="C42:C43"/>
    <mergeCell ref="C44:C45"/>
    <mergeCell ref="C46:C47"/>
    <mergeCell ref="C48:C49"/>
    <mergeCell ref="D58:G59"/>
    <mergeCell ref="B253:B254"/>
    <mergeCell ref="C244:C245"/>
    <mergeCell ref="E244:G245"/>
    <mergeCell ref="D244:D245"/>
    <mergeCell ref="A244:A245"/>
    <mergeCell ref="E181:E182"/>
    <mergeCell ref="A247:A256"/>
    <mergeCell ref="A166:A175"/>
    <mergeCell ref="A189:A198"/>
    <mergeCell ref="A199:A208"/>
    <mergeCell ref="A211:A220"/>
    <mergeCell ref="A223:A232"/>
    <mergeCell ref="C58:C59"/>
    <mergeCell ref="C60:C61"/>
    <mergeCell ref="C87:C88"/>
    <mergeCell ref="C89:C90"/>
    <mergeCell ref="C91:C92"/>
    <mergeCell ref="C93:C94"/>
    <mergeCell ref="C95:C96"/>
    <mergeCell ref="C64:C65"/>
    <mergeCell ref="C66:C67"/>
    <mergeCell ref="C68:C69"/>
    <mergeCell ref="C70:C71"/>
  </mergeCells>
  <conditionalFormatting sqref="C1:F1 D2:F2 B1:B37 B255:B1048576 B40:B230 B232:B253">
    <cfRule type="containsText" dxfId="319" priority="2" operator="containsText" text="*UC1*">
      <formula>NOT(ISERROR(SEARCH("*UC1*",B1)))</formula>
    </cfRule>
    <cfRule type="containsText" dxfId="318" priority="3" operator="containsText" text="*UC2*">
      <formula>NOT(ISERROR(SEARCH("*UC2*",B1)))</formula>
    </cfRule>
    <cfRule type="containsText" dxfId="317" priority="4" operator="containsText" text="*UC3*">
      <formula>NOT(ISERROR(SEARCH("*UC3*",B1)))</formula>
    </cfRule>
    <cfRule type="containsText" dxfId="316" priority="5" operator="containsText" text="*Positionnement*">
      <formula>NOT(ISERROR(SEARCH("*Positionnement*",B1)))</formula>
    </cfRule>
    <cfRule type="containsText" dxfId="315" priority="6" operator="containsText" text="*UC4*">
      <formula>NOT(ISERROR(SEARCH("*UC4*",B1)))</formula>
    </cfRule>
    <cfRule type="cellIs" dxfId="314" priority="556" operator="equal">
      <formula>"CoP"</formula>
    </cfRule>
    <cfRule type="cellIs" dxfId="313" priority="557" operator="equal">
      <formula>"RP"</formula>
    </cfRule>
  </conditionalFormatting>
  <conditionalFormatting sqref="M1">
    <cfRule type="cellIs" dxfId="312" priority="387" operator="equal">
      <formula>30</formula>
    </cfRule>
  </conditionalFormatting>
  <conditionalFormatting sqref="M2">
    <cfRule type="cellIs" dxfId="311" priority="386" operator="equal">
      <formula>30</formula>
    </cfRule>
  </conditionalFormatting>
  <conditionalFormatting sqref="M3">
    <cfRule type="cellIs" dxfId="310" priority="385" operator="equal">
      <formula>30</formula>
    </cfRule>
  </conditionalFormatting>
  <conditionalFormatting sqref="M4:M5">
    <cfRule type="cellIs" dxfId="309" priority="384" operator="equal">
      <formula>10</formula>
    </cfRule>
  </conditionalFormatting>
  <conditionalFormatting sqref="J1:J5">
    <cfRule type="cellIs" dxfId="308" priority="440" operator="equal">
      <formula>"OK"</formula>
    </cfRule>
    <cfRule type="cellIs" dxfId="307" priority="441" operator="equal">
      <formula>"ERREUR"</formula>
    </cfRule>
  </conditionalFormatting>
  <printOptions horizontalCentered="1"/>
  <pageMargins left="0.31496062992125984" right="0.31496062992125984" top="0.39370078740157483" bottom="0.35433070866141736" header="0.31496062992125984" footer="0.31496062992125984"/>
  <pageSetup paperSize="9" scale="64" orientation="portrait" horizontalDpi="4294967293" r:id="rId1"/>
  <rowBreaks count="5" manualBreakCount="5">
    <brk id="39" max="6" man="1"/>
    <brk id="86" max="6" man="1"/>
    <brk id="132" max="6" man="1"/>
    <brk id="188" max="6" man="1"/>
    <brk id="222" max="6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données!$E:$E</xm:f>
          </x14:formula1>
          <xm:sqref>G1:G1048576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AR88"/>
  <sheetViews>
    <sheetView zoomScale="85" zoomScaleNormal="85" workbookViewId="0">
      <pane ySplit="5" topLeftCell="A6" activePane="bottomLeft" state="frozen"/>
      <selection pane="bottomLeft" activeCell="AG15" sqref="AG15"/>
    </sheetView>
  </sheetViews>
  <sheetFormatPr baseColWidth="10" defaultColWidth="11.28515625" defaultRowHeight="20.100000000000001" customHeight="1"/>
  <cols>
    <col min="1" max="1" width="3.140625" style="158" customWidth="1"/>
    <col min="2" max="2" width="3.140625" style="159" customWidth="1"/>
    <col min="3" max="3" width="13.42578125" style="155" customWidth="1"/>
    <col min="4" max="4" width="3.140625" style="160" customWidth="1"/>
    <col min="5" max="5" width="3.140625" style="155" customWidth="1"/>
    <col min="6" max="6" width="13.42578125" style="155" customWidth="1"/>
    <col min="7" max="7" width="3.140625" style="160" customWidth="1"/>
    <col min="8" max="8" width="3.140625" style="155" customWidth="1"/>
    <col min="9" max="9" width="13.42578125" style="155" customWidth="1"/>
    <col min="10" max="10" width="3.140625" style="160" customWidth="1"/>
    <col min="11" max="11" width="3.140625" style="155" customWidth="1"/>
    <col min="12" max="12" width="13.42578125" style="155" customWidth="1"/>
    <col min="13" max="13" width="3.140625" style="160" customWidth="1"/>
    <col min="14" max="14" width="3.140625" style="155" customWidth="1"/>
    <col min="15" max="15" width="13.42578125" style="155" customWidth="1"/>
    <col min="16" max="16" width="3.140625" style="160" customWidth="1"/>
    <col min="17" max="17" width="3.140625" style="155" customWidth="1"/>
    <col min="18" max="18" width="13.42578125" style="155" customWidth="1"/>
    <col min="19" max="20" width="3.140625" style="150" customWidth="1"/>
    <col min="21" max="21" width="13.42578125" style="150" customWidth="1"/>
    <col min="22" max="23" width="3.140625" style="123" customWidth="1"/>
    <col min="24" max="24" width="13.42578125" style="123" customWidth="1"/>
    <col min="25" max="26" width="3.140625" style="123" customWidth="1"/>
    <col min="27" max="27" width="13.42578125" style="123" customWidth="1"/>
    <col min="28" max="29" width="3.140625" style="123" customWidth="1"/>
    <col min="30" max="30" width="13.42578125" style="123" customWidth="1"/>
    <col min="31" max="32" width="3.140625" style="123" customWidth="1"/>
    <col min="33" max="33" width="13.42578125" style="123" customWidth="1"/>
    <col min="34" max="35" width="3.140625" style="123" customWidth="1"/>
    <col min="36" max="36" width="13.42578125" style="123" customWidth="1"/>
    <col min="37" max="37" width="3.28515625" style="119" customWidth="1"/>
    <col min="38" max="38" width="4.5703125" style="119" customWidth="1"/>
    <col min="39" max="16384" width="11.28515625" style="119"/>
  </cols>
  <sheetData>
    <row r="1" spans="1:43" ht="21" customHeight="1">
      <c r="A1" s="409" t="s">
        <v>105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  <c r="S1" s="409"/>
      <c r="T1" s="409"/>
      <c r="U1" s="409"/>
      <c r="V1" s="409"/>
      <c r="W1" s="409"/>
      <c r="X1" s="409"/>
      <c r="Y1" s="409"/>
      <c r="Z1" s="409"/>
      <c r="AA1" s="409"/>
      <c r="AB1" s="409"/>
      <c r="AC1" s="409"/>
      <c r="AD1" s="409"/>
      <c r="AE1" s="409"/>
      <c r="AF1" s="409"/>
      <c r="AG1" s="409"/>
      <c r="AH1" s="409"/>
      <c r="AI1" s="409"/>
      <c r="AJ1" s="409"/>
    </row>
    <row r="2" spans="1:43" ht="15.6" customHeight="1">
      <c r="A2" s="408" t="s">
        <v>108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  <c r="Q2" s="408"/>
      <c r="R2" s="408"/>
      <c r="S2" s="408"/>
      <c r="T2" s="408"/>
      <c r="U2" s="408"/>
      <c r="V2" s="408"/>
      <c r="W2" s="408"/>
      <c r="X2" s="408"/>
      <c r="Y2" s="408"/>
      <c r="Z2" s="408"/>
      <c r="AA2" s="408"/>
      <c r="AB2" s="408"/>
      <c r="AC2" s="408"/>
      <c r="AD2" s="408"/>
      <c r="AE2" s="408"/>
      <c r="AF2" s="408"/>
      <c r="AG2" s="408"/>
      <c r="AH2" s="408"/>
      <c r="AI2" s="408"/>
      <c r="AJ2" s="408"/>
    </row>
    <row r="3" spans="1:43" ht="15.6" customHeight="1">
      <c r="A3" s="410" t="str">
        <f>'planning BP MMV 21'!A2</f>
        <v>version du 17/12/2020</v>
      </c>
      <c r="B3" s="410"/>
      <c r="C3" s="410"/>
      <c r="D3" s="410"/>
      <c r="E3" s="410"/>
      <c r="F3" s="410"/>
      <c r="G3" s="410"/>
      <c r="H3" s="410"/>
      <c r="I3" s="410"/>
      <c r="J3" s="410"/>
      <c r="K3" s="410"/>
      <c r="L3" s="410"/>
      <c r="M3" s="410"/>
      <c r="N3" s="410"/>
      <c r="O3" s="410"/>
      <c r="P3" s="410"/>
      <c r="Q3" s="410"/>
      <c r="R3" s="410"/>
      <c r="S3" s="410"/>
      <c r="T3" s="410"/>
      <c r="U3" s="410"/>
      <c r="V3" s="410"/>
      <c r="W3" s="410"/>
      <c r="X3" s="410"/>
      <c r="Y3" s="410"/>
      <c r="Z3" s="410"/>
      <c r="AA3" s="410"/>
      <c r="AB3" s="410"/>
      <c r="AC3" s="410"/>
      <c r="AD3" s="410"/>
      <c r="AE3" s="410"/>
      <c r="AF3" s="410"/>
      <c r="AG3" s="410"/>
      <c r="AH3" s="410"/>
      <c r="AI3" s="410"/>
      <c r="AJ3" s="410"/>
      <c r="AK3" s="75"/>
      <c r="AL3" s="75"/>
      <c r="AM3"/>
      <c r="AN3"/>
      <c r="AO3"/>
      <c r="AP3"/>
      <c r="AQ3"/>
    </row>
    <row r="4" spans="1:43" ht="15.75">
      <c r="A4" s="120"/>
      <c r="B4" s="120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2"/>
      <c r="AK4" s="75"/>
      <c r="AL4" s="75"/>
      <c r="AM4"/>
      <c r="AN4"/>
      <c r="AO4"/>
      <c r="AP4"/>
      <c r="AQ4"/>
    </row>
    <row r="5" spans="1:43" s="124" customFormat="1" ht="18.600000000000001" customHeight="1">
      <c r="A5" s="414">
        <f>'planning BP MMV 21'!C6</f>
        <v>44445</v>
      </c>
      <c r="B5" s="414"/>
      <c r="C5" s="414"/>
      <c r="D5" s="412">
        <f>A5+31</f>
        <v>44476</v>
      </c>
      <c r="E5" s="412"/>
      <c r="F5" s="412"/>
      <c r="G5" s="412">
        <f t="shared" ref="G5" si="0">D5+31</f>
        <v>44507</v>
      </c>
      <c r="H5" s="412"/>
      <c r="I5" s="412"/>
      <c r="J5" s="412">
        <f t="shared" ref="J5" si="1">G5+31</f>
        <v>44538</v>
      </c>
      <c r="K5" s="412"/>
      <c r="L5" s="412"/>
      <c r="M5" s="412">
        <f t="shared" ref="M5" si="2">J5+31</f>
        <v>44569</v>
      </c>
      <c r="N5" s="412"/>
      <c r="O5" s="412"/>
      <c r="P5" s="412">
        <f t="shared" ref="P5" si="3">M5+31</f>
        <v>44600</v>
      </c>
      <c r="Q5" s="412"/>
      <c r="R5" s="412"/>
      <c r="S5" s="412">
        <f t="shared" ref="S5" si="4">P5+31</f>
        <v>44631</v>
      </c>
      <c r="T5" s="412"/>
      <c r="U5" s="412"/>
      <c r="V5" s="412">
        <f t="shared" ref="V5" si="5">S5+31</f>
        <v>44662</v>
      </c>
      <c r="W5" s="412"/>
      <c r="X5" s="412"/>
      <c r="Y5" s="412">
        <f t="shared" ref="Y5" si="6">V5+31</f>
        <v>44693</v>
      </c>
      <c r="Z5" s="412"/>
      <c r="AA5" s="415"/>
      <c r="AB5" s="412">
        <f t="shared" ref="AB5" si="7">Y5+31</f>
        <v>44724</v>
      </c>
      <c r="AC5" s="412"/>
      <c r="AD5" s="412"/>
      <c r="AE5" s="412">
        <f t="shared" ref="AE5" si="8">AB5+31</f>
        <v>44755</v>
      </c>
      <c r="AF5" s="412"/>
      <c r="AG5" s="412"/>
      <c r="AH5" s="75"/>
      <c r="AI5" s="75"/>
      <c r="AJ5"/>
      <c r="AK5"/>
      <c r="AL5"/>
      <c r="AM5"/>
      <c r="AN5"/>
    </row>
    <row r="6" spans="1:43" s="136" customFormat="1" ht="18.600000000000001" customHeight="1">
      <c r="A6" s="125">
        <v>1</v>
      </c>
      <c r="B6" s="131" t="s">
        <v>52</v>
      </c>
      <c r="C6" s="195"/>
      <c r="D6" s="125">
        <v>1</v>
      </c>
      <c r="E6" s="131" t="s">
        <v>53</v>
      </c>
      <c r="F6" s="132" t="str">
        <f>'planning BP MMV 21'!B36</f>
        <v>UC1</v>
      </c>
      <c r="G6" s="234">
        <v>1</v>
      </c>
      <c r="H6" s="128" t="s">
        <v>56</v>
      </c>
      <c r="I6" s="232" t="s">
        <v>32</v>
      </c>
      <c r="J6" s="125">
        <v>1</v>
      </c>
      <c r="K6" s="131" t="s">
        <v>52</v>
      </c>
      <c r="L6" s="132" t="str">
        <f>'planning BP MMV 21'!B80</f>
        <v>UC4</v>
      </c>
      <c r="M6" s="237">
        <v>1</v>
      </c>
      <c r="N6" s="126" t="s">
        <v>55</v>
      </c>
      <c r="O6" s="232" t="s">
        <v>32</v>
      </c>
      <c r="P6" s="133">
        <v>1</v>
      </c>
      <c r="Q6" s="131" t="s">
        <v>52</v>
      </c>
      <c r="R6" s="132" t="str">
        <f>'planning BP MMV 21'!B145</f>
        <v>UC2</v>
      </c>
      <c r="S6" s="133">
        <v>1</v>
      </c>
      <c r="T6" s="131" t="s">
        <v>52</v>
      </c>
      <c r="U6" s="132" t="str">
        <f>'planning BP MMV 21'!B168</f>
        <v>UC2</v>
      </c>
      <c r="V6" s="133">
        <v>1</v>
      </c>
      <c r="W6" s="133" t="s">
        <v>53</v>
      </c>
      <c r="X6" s="132" t="str">
        <f>'planning BP MMV 21'!B207</f>
        <v>UC3</v>
      </c>
      <c r="Y6" s="237">
        <v>1</v>
      </c>
      <c r="Z6" s="129" t="s">
        <v>54</v>
      </c>
      <c r="AA6" s="232" t="s">
        <v>32</v>
      </c>
      <c r="AB6" s="135">
        <v>1</v>
      </c>
      <c r="AC6" s="131" t="s">
        <v>52</v>
      </c>
      <c r="AD6" s="132" t="s">
        <v>58</v>
      </c>
      <c r="AE6" s="133">
        <v>1</v>
      </c>
      <c r="AF6" s="133" t="s">
        <v>53</v>
      </c>
      <c r="AG6" s="132"/>
      <c r="AH6" s="75"/>
      <c r="AI6" s="75"/>
      <c r="AJ6"/>
      <c r="AK6"/>
      <c r="AL6"/>
      <c r="AM6"/>
      <c r="AN6"/>
    </row>
    <row r="7" spans="1:43" s="136" customFormat="1" ht="18.600000000000001" customHeight="1">
      <c r="A7" s="125">
        <v>2</v>
      </c>
      <c r="B7" s="131" t="s">
        <v>57</v>
      </c>
      <c r="C7" s="195"/>
      <c r="D7" s="125">
        <v>2</v>
      </c>
      <c r="E7" s="126" t="s">
        <v>55</v>
      </c>
      <c r="F7" s="127"/>
      <c r="G7" s="234">
        <v>2</v>
      </c>
      <c r="H7" s="131" t="s">
        <v>52</v>
      </c>
      <c r="I7" s="132" t="s">
        <v>58</v>
      </c>
      <c r="J7" s="125">
        <v>2</v>
      </c>
      <c r="K7" s="131" t="s">
        <v>57</v>
      </c>
      <c r="L7" s="132" t="str">
        <f>'planning BP MMV 21'!B82</f>
        <v>UC4</v>
      </c>
      <c r="M7" s="237">
        <v>2</v>
      </c>
      <c r="N7" s="129" t="s">
        <v>54</v>
      </c>
      <c r="O7" s="128"/>
      <c r="P7" s="133">
        <v>2</v>
      </c>
      <c r="Q7" s="131" t="s">
        <v>52</v>
      </c>
      <c r="R7" s="132" t="str">
        <f>'planning BP MMV 21'!B147</f>
        <v>UC3</v>
      </c>
      <c r="S7" s="133">
        <v>2</v>
      </c>
      <c r="T7" s="131" t="s">
        <v>52</v>
      </c>
      <c r="U7" s="132" t="str">
        <f>'planning BP MMV 21'!B170</f>
        <v>UC3</v>
      </c>
      <c r="V7" s="133">
        <v>2</v>
      </c>
      <c r="W7" s="126" t="s">
        <v>55</v>
      </c>
      <c r="X7" s="128"/>
      <c r="Y7" s="133">
        <v>2</v>
      </c>
      <c r="Z7" s="131" t="s">
        <v>56</v>
      </c>
      <c r="AA7" s="132" t="str">
        <f>'planning BP MMV 21'!B223</f>
        <v>UC2</v>
      </c>
      <c r="AB7" s="133">
        <v>2</v>
      </c>
      <c r="AC7" s="131" t="s">
        <v>57</v>
      </c>
      <c r="AD7" s="132" t="s">
        <v>58</v>
      </c>
      <c r="AE7" s="133">
        <v>2</v>
      </c>
      <c r="AF7" s="126" t="s">
        <v>55</v>
      </c>
      <c r="AG7" s="128"/>
      <c r="AH7" s="75"/>
      <c r="AI7" s="75"/>
      <c r="AJ7"/>
      <c r="AK7"/>
      <c r="AL7"/>
      <c r="AM7"/>
      <c r="AN7"/>
    </row>
    <row r="8" spans="1:43" s="136" customFormat="1" ht="18.600000000000001" customHeight="1">
      <c r="A8" s="125">
        <v>3</v>
      </c>
      <c r="B8" s="131" t="s">
        <v>53</v>
      </c>
      <c r="C8" s="195"/>
      <c r="D8" s="125">
        <v>3</v>
      </c>
      <c r="E8" s="280" t="s">
        <v>54</v>
      </c>
      <c r="F8" s="127"/>
      <c r="G8" s="234">
        <v>3</v>
      </c>
      <c r="H8" s="131" t="s">
        <v>52</v>
      </c>
      <c r="I8" s="132" t="s">
        <v>58</v>
      </c>
      <c r="J8" s="125">
        <v>3</v>
      </c>
      <c r="K8" s="131" t="s">
        <v>53</v>
      </c>
      <c r="L8" s="132" t="str">
        <f>'planning BP MMV 21'!B84</f>
        <v>UC4</v>
      </c>
      <c r="M8" s="133">
        <v>3</v>
      </c>
      <c r="N8" s="131" t="s">
        <v>56</v>
      </c>
      <c r="O8" s="132" t="str">
        <f>'planning BP MMV 21'!B110</f>
        <v>UC1</v>
      </c>
      <c r="P8" s="133">
        <v>3</v>
      </c>
      <c r="Q8" s="131" t="s">
        <v>57</v>
      </c>
      <c r="R8" s="132" t="str">
        <f>'planning BP MMV 21'!B149</f>
        <v>UC3</v>
      </c>
      <c r="S8" s="133">
        <v>3</v>
      </c>
      <c r="T8" s="131" t="s">
        <v>57</v>
      </c>
      <c r="U8" s="132" t="str">
        <f>'planning BP MMV 21'!B172</f>
        <v>UC3</v>
      </c>
      <c r="V8" s="133">
        <v>3</v>
      </c>
      <c r="W8" s="129" t="s">
        <v>54</v>
      </c>
      <c r="X8" s="130"/>
      <c r="Y8" s="133">
        <v>3</v>
      </c>
      <c r="Z8" s="131" t="s">
        <v>52</v>
      </c>
      <c r="AA8" s="132" t="str">
        <f>'planning BP MMV 21'!B225</f>
        <v>UC3</v>
      </c>
      <c r="AB8" s="133">
        <v>3</v>
      </c>
      <c r="AC8" s="131" t="s">
        <v>53</v>
      </c>
      <c r="AD8" s="132" t="s">
        <v>58</v>
      </c>
      <c r="AE8" s="133">
        <v>3</v>
      </c>
      <c r="AF8" s="129" t="s">
        <v>54</v>
      </c>
      <c r="AG8" s="128"/>
      <c r="AH8" s="75"/>
      <c r="AI8" s="75"/>
      <c r="AJ8"/>
      <c r="AK8"/>
      <c r="AL8"/>
      <c r="AM8"/>
      <c r="AN8"/>
    </row>
    <row r="9" spans="1:43" s="136" customFormat="1" ht="18.600000000000001" customHeight="1">
      <c r="A9" s="125">
        <v>4</v>
      </c>
      <c r="B9" s="126" t="s">
        <v>55</v>
      </c>
      <c r="C9" s="279"/>
      <c r="D9" s="125">
        <v>4</v>
      </c>
      <c r="E9" s="131" t="s">
        <v>56</v>
      </c>
      <c r="F9" s="132" t="str">
        <f>'planning BP MMV 21'!B40</f>
        <v>UC4</v>
      </c>
      <c r="G9" s="234">
        <v>4</v>
      </c>
      <c r="H9" s="131" t="s">
        <v>57</v>
      </c>
      <c r="I9" s="132" t="s">
        <v>58</v>
      </c>
      <c r="J9" s="125">
        <v>4</v>
      </c>
      <c r="K9" s="126" t="s">
        <v>55</v>
      </c>
      <c r="L9" s="130"/>
      <c r="M9" s="133">
        <v>4</v>
      </c>
      <c r="N9" s="131" t="s">
        <v>52</v>
      </c>
      <c r="O9" s="132" t="str">
        <f>'planning BP MMV 21'!B112</f>
        <v>UC1</v>
      </c>
      <c r="P9" s="133">
        <v>4</v>
      </c>
      <c r="Q9" s="133" t="s">
        <v>53</v>
      </c>
      <c r="R9" s="132" t="str">
        <f>'planning BP MMV 21'!B151</f>
        <v>UC3</v>
      </c>
      <c r="S9" s="133">
        <v>4</v>
      </c>
      <c r="T9" s="133" t="s">
        <v>53</v>
      </c>
      <c r="U9" s="132" t="str">
        <f>'planning BP MMV 21'!B174</f>
        <v>UC3</v>
      </c>
      <c r="V9" s="133">
        <v>4</v>
      </c>
      <c r="W9" s="131" t="s">
        <v>56</v>
      </c>
      <c r="X9" s="132" t="s">
        <v>58</v>
      </c>
      <c r="Y9" s="133">
        <v>4</v>
      </c>
      <c r="Z9" s="131" t="s">
        <v>52</v>
      </c>
      <c r="AA9" s="132" t="str">
        <f>'planning BP MMV 21'!B227</f>
        <v>UC3</v>
      </c>
      <c r="AB9" s="133">
        <v>4</v>
      </c>
      <c r="AC9" s="126" t="s">
        <v>55</v>
      </c>
      <c r="AD9" s="128"/>
      <c r="AE9" s="133">
        <v>4</v>
      </c>
      <c r="AF9" s="131" t="s">
        <v>56</v>
      </c>
      <c r="AG9" s="230"/>
    </row>
    <row r="10" spans="1:43" s="136" customFormat="1" ht="18.600000000000001" customHeight="1">
      <c r="A10" s="125">
        <v>5</v>
      </c>
      <c r="B10" s="126" t="s">
        <v>54</v>
      </c>
      <c r="C10" s="279"/>
      <c r="D10" s="125">
        <v>5</v>
      </c>
      <c r="E10" s="131" t="s">
        <v>52</v>
      </c>
      <c r="F10" s="132" t="str">
        <f>'planning BP MMV 21'!B42</f>
        <v>UC4</v>
      </c>
      <c r="G10" s="234">
        <v>5</v>
      </c>
      <c r="H10" s="131" t="s">
        <v>53</v>
      </c>
      <c r="I10" s="132" t="s">
        <v>58</v>
      </c>
      <c r="J10" s="125">
        <v>5</v>
      </c>
      <c r="K10" s="129" t="s">
        <v>54</v>
      </c>
      <c r="L10" s="127"/>
      <c r="M10" s="133">
        <v>5</v>
      </c>
      <c r="N10" s="131" t="s">
        <v>52</v>
      </c>
      <c r="O10" s="132" t="str">
        <f>'planning BP MMV 21'!B114</f>
        <v>UC1</v>
      </c>
      <c r="P10" s="244">
        <v>5</v>
      </c>
      <c r="Q10" s="126" t="s">
        <v>55</v>
      </c>
      <c r="R10" s="128"/>
      <c r="S10" s="133">
        <v>5</v>
      </c>
      <c r="T10" s="126" t="s">
        <v>55</v>
      </c>
      <c r="U10" s="128"/>
      <c r="V10" s="133">
        <v>5</v>
      </c>
      <c r="W10" s="131" t="s">
        <v>52</v>
      </c>
      <c r="X10" s="132" t="s">
        <v>58</v>
      </c>
      <c r="Y10" s="133">
        <v>5</v>
      </c>
      <c r="Z10" s="131" t="s">
        <v>57</v>
      </c>
      <c r="AA10" s="132" t="str">
        <f>'planning BP MMV 21'!B229</f>
        <v>UC2</v>
      </c>
      <c r="AB10" s="133">
        <v>5</v>
      </c>
      <c r="AC10" s="129" t="s">
        <v>54</v>
      </c>
      <c r="AD10" s="128"/>
      <c r="AE10" s="133">
        <v>5</v>
      </c>
      <c r="AF10" s="131" t="s">
        <v>52</v>
      </c>
      <c r="AG10" s="143"/>
    </row>
    <row r="11" spans="1:43" s="136" customFormat="1" ht="18.600000000000001" customHeight="1">
      <c r="A11" s="125">
        <v>6</v>
      </c>
      <c r="B11" s="131" t="s">
        <v>56</v>
      </c>
      <c r="C11" s="132" t="str">
        <f>'planning BP MMV 21'!B6</f>
        <v>Positionnement</v>
      </c>
      <c r="D11" s="125">
        <v>6</v>
      </c>
      <c r="E11" s="131" t="s">
        <v>52</v>
      </c>
      <c r="F11" s="132" t="str">
        <f>'planning BP MMV 21'!B44</f>
        <v>UC3</v>
      </c>
      <c r="G11" s="236">
        <v>6</v>
      </c>
      <c r="H11" s="126" t="s">
        <v>55</v>
      </c>
      <c r="I11" s="128"/>
      <c r="J11" s="125">
        <v>6</v>
      </c>
      <c r="K11" s="131" t="s">
        <v>56</v>
      </c>
      <c r="L11" s="132" t="str">
        <f>'planning BP MMV 21'!B87</f>
        <v>UC1</v>
      </c>
      <c r="M11" s="133">
        <v>6</v>
      </c>
      <c r="N11" s="131" t="s">
        <v>57</v>
      </c>
      <c r="O11" s="132" t="str">
        <f>'planning BP MMV 21'!B116</f>
        <v>UC3</v>
      </c>
      <c r="P11" s="244">
        <v>6</v>
      </c>
      <c r="Q11" s="129" t="s">
        <v>54</v>
      </c>
      <c r="R11" s="130"/>
      <c r="S11" s="133">
        <v>6</v>
      </c>
      <c r="T11" s="129" t="s">
        <v>54</v>
      </c>
      <c r="U11" s="130"/>
      <c r="V11" s="133">
        <v>6</v>
      </c>
      <c r="W11" s="131" t="s">
        <v>52</v>
      </c>
      <c r="X11" s="132" t="s">
        <v>58</v>
      </c>
      <c r="Y11" s="133">
        <v>6</v>
      </c>
      <c r="Z11" s="131" t="s">
        <v>53</v>
      </c>
      <c r="AA11" s="132" t="str">
        <f>'planning BP MMV 21'!B247</f>
        <v>UC2</v>
      </c>
      <c r="AB11" s="133">
        <v>6</v>
      </c>
      <c r="AC11" s="126" t="s">
        <v>56</v>
      </c>
      <c r="AD11" s="232" t="s">
        <v>32</v>
      </c>
      <c r="AE11" s="133">
        <v>6</v>
      </c>
      <c r="AF11" s="131" t="s">
        <v>52</v>
      </c>
      <c r="AG11" s="230"/>
    </row>
    <row r="12" spans="1:43" s="136" customFormat="1" ht="18.600000000000001" customHeight="1">
      <c r="A12" s="125">
        <v>7</v>
      </c>
      <c r="B12" s="131" t="s">
        <v>52</v>
      </c>
      <c r="C12" s="132" t="str">
        <f>'planning BP MMV 21'!B8</f>
        <v>Positionnement</v>
      </c>
      <c r="D12" s="131">
        <v>7</v>
      </c>
      <c r="E12" s="131" t="s">
        <v>57</v>
      </c>
      <c r="F12" s="132" t="str">
        <f>'planning BP MMV 21'!B46</f>
        <v>UC2</v>
      </c>
      <c r="G12" s="234">
        <v>7</v>
      </c>
      <c r="H12" s="129" t="s">
        <v>54</v>
      </c>
      <c r="I12" s="130"/>
      <c r="J12" s="125">
        <v>7</v>
      </c>
      <c r="K12" s="131" t="s">
        <v>52</v>
      </c>
      <c r="L12" s="132" t="str">
        <f>'planning BP MMV 21'!B89</f>
        <v>UC1</v>
      </c>
      <c r="M12" s="133">
        <v>7</v>
      </c>
      <c r="N12" s="133" t="s">
        <v>53</v>
      </c>
      <c r="O12" s="132" t="str">
        <f>'planning BP MMV 21'!B118</f>
        <v>UC3</v>
      </c>
      <c r="P12" s="244">
        <v>7</v>
      </c>
      <c r="Q12" s="131" t="s">
        <v>56</v>
      </c>
      <c r="R12" s="132" t="str">
        <f>'planning BP MMV 21'!B154</f>
        <v>UC1</v>
      </c>
      <c r="S12" s="133">
        <v>7</v>
      </c>
      <c r="T12" s="131" t="s">
        <v>56</v>
      </c>
      <c r="U12" s="132" t="str">
        <f>'planning BP MMV 21'!B177</f>
        <v>UC2</v>
      </c>
      <c r="V12" s="133">
        <v>7</v>
      </c>
      <c r="W12" s="131" t="s">
        <v>57</v>
      </c>
      <c r="X12" s="132" t="s">
        <v>58</v>
      </c>
      <c r="Y12" s="133">
        <v>7</v>
      </c>
      <c r="Z12" s="126" t="s">
        <v>55</v>
      </c>
      <c r="AA12" s="128"/>
      <c r="AB12" s="133">
        <v>7</v>
      </c>
      <c r="AC12" s="131" t="s">
        <v>52</v>
      </c>
      <c r="AD12" s="132" t="s">
        <v>58</v>
      </c>
      <c r="AE12" s="237">
        <v>7</v>
      </c>
      <c r="AF12" s="131" t="s">
        <v>57</v>
      </c>
      <c r="AG12" s="143"/>
    </row>
    <row r="13" spans="1:43" s="136" customFormat="1" ht="18.600000000000001" customHeight="1">
      <c r="A13" s="125">
        <v>8</v>
      </c>
      <c r="B13" s="131" t="s">
        <v>52</v>
      </c>
      <c r="C13" s="132" t="str">
        <f>'planning BP MMV 21'!B10</f>
        <v>Positionnement</v>
      </c>
      <c r="D13" s="131">
        <v>8</v>
      </c>
      <c r="E13" s="131" t="s">
        <v>53</v>
      </c>
      <c r="F13" s="132" t="str">
        <f>'planning BP MMV 21'!B48</f>
        <v>UC2</v>
      </c>
      <c r="G13" s="125">
        <v>8</v>
      </c>
      <c r="H13" s="131" t="s">
        <v>56</v>
      </c>
      <c r="I13" s="132" t="str">
        <f>'planning BP MMV 21'!B52</f>
        <v>UC1</v>
      </c>
      <c r="J13" s="125">
        <v>8</v>
      </c>
      <c r="K13" s="131" t="s">
        <v>52</v>
      </c>
      <c r="L13" s="132" t="str">
        <f>'planning BP MMV 21'!B91</f>
        <v>UC3</v>
      </c>
      <c r="M13" s="133">
        <v>8</v>
      </c>
      <c r="N13" s="126" t="s">
        <v>55</v>
      </c>
      <c r="O13" s="127"/>
      <c r="P13" s="244">
        <v>8</v>
      </c>
      <c r="Q13" s="131" t="s">
        <v>52</v>
      </c>
      <c r="R13" s="132" t="str">
        <f>'planning BP MMV 21'!B156</f>
        <v>UC1</v>
      </c>
      <c r="S13" s="133">
        <v>8</v>
      </c>
      <c r="T13" s="131" t="s">
        <v>52</v>
      </c>
      <c r="U13" s="132" t="str">
        <f>'planning BP MMV 21'!B179</f>
        <v>UC2</v>
      </c>
      <c r="V13" s="133">
        <v>8</v>
      </c>
      <c r="W13" s="131" t="s">
        <v>53</v>
      </c>
      <c r="X13" s="132" t="s">
        <v>58</v>
      </c>
      <c r="Y13" s="133">
        <v>8</v>
      </c>
      <c r="Z13" s="129" t="s">
        <v>54</v>
      </c>
      <c r="AA13" s="232" t="s">
        <v>32</v>
      </c>
      <c r="AB13" s="133">
        <v>8</v>
      </c>
      <c r="AC13" s="131" t="s">
        <v>52</v>
      </c>
      <c r="AD13" s="132" t="s">
        <v>58</v>
      </c>
      <c r="AE13" s="237">
        <v>8</v>
      </c>
      <c r="AF13" s="131" t="s">
        <v>53</v>
      </c>
      <c r="AG13" s="132"/>
      <c r="AJ13" s="278"/>
    </row>
    <row r="14" spans="1:43" s="136" customFormat="1" ht="18.600000000000001" customHeight="1">
      <c r="A14" s="125">
        <v>9</v>
      </c>
      <c r="B14" s="131" t="s">
        <v>57</v>
      </c>
      <c r="C14" s="132" t="str">
        <f>'planning BP MMV 21'!B12</f>
        <v>Positionnement</v>
      </c>
      <c r="D14" s="125">
        <v>9</v>
      </c>
      <c r="E14" s="126" t="s">
        <v>55</v>
      </c>
      <c r="F14" s="282"/>
      <c r="G14" s="125">
        <v>9</v>
      </c>
      <c r="H14" s="131" t="s">
        <v>52</v>
      </c>
      <c r="I14" s="132" t="str">
        <f>'planning BP MMV 21'!B54</f>
        <v>UC1</v>
      </c>
      <c r="J14" s="125">
        <v>9</v>
      </c>
      <c r="K14" s="131" t="s">
        <v>57</v>
      </c>
      <c r="L14" s="132" t="str">
        <f>'planning BP MMV 21'!B93</f>
        <v>UC4</v>
      </c>
      <c r="M14" s="133">
        <v>9</v>
      </c>
      <c r="N14" s="129" t="s">
        <v>54</v>
      </c>
      <c r="O14" s="128"/>
      <c r="P14" s="244">
        <v>9</v>
      </c>
      <c r="Q14" s="131" t="s">
        <v>52</v>
      </c>
      <c r="R14" s="132" t="str">
        <f>'planning BP MMV 21'!B158</f>
        <v>Stage pratique</v>
      </c>
      <c r="S14" s="133">
        <v>9</v>
      </c>
      <c r="T14" s="133" t="s">
        <v>52</v>
      </c>
      <c r="U14" s="363" t="str">
        <f>'planning BP MMV 21'!B181</f>
        <v>UC4</v>
      </c>
      <c r="V14" s="244">
        <v>9</v>
      </c>
      <c r="W14" s="126" t="s">
        <v>55</v>
      </c>
      <c r="X14" s="128"/>
      <c r="Y14" s="133">
        <v>9</v>
      </c>
      <c r="Z14" s="131" t="s">
        <v>56</v>
      </c>
      <c r="AA14" s="132" t="str">
        <f>'planning BP MMV 21'!B233</f>
        <v>UC1</v>
      </c>
      <c r="AB14" s="133">
        <v>9</v>
      </c>
      <c r="AC14" s="125" t="s">
        <v>57</v>
      </c>
      <c r="AD14" s="132" t="s">
        <v>58</v>
      </c>
      <c r="AE14" s="237">
        <v>9</v>
      </c>
      <c r="AF14" s="126" t="s">
        <v>55</v>
      </c>
      <c r="AG14" s="128"/>
    </row>
    <row r="15" spans="1:43" s="136" customFormat="1" ht="18.600000000000001" customHeight="1" thickBot="1">
      <c r="A15" s="125">
        <v>10</v>
      </c>
      <c r="B15" s="131" t="s">
        <v>53</v>
      </c>
      <c r="C15" s="132" t="str">
        <f>'planning BP MMV 21'!B14</f>
        <v>Positionnement</v>
      </c>
      <c r="D15" s="125">
        <v>10</v>
      </c>
      <c r="E15" s="280" t="s">
        <v>54</v>
      </c>
      <c r="F15" s="282"/>
      <c r="G15" s="125">
        <v>10</v>
      </c>
      <c r="H15" s="131" t="s">
        <v>52</v>
      </c>
      <c r="I15" s="132" t="str">
        <f>'planning BP MMV 21'!B56</f>
        <v>UC3</v>
      </c>
      <c r="J15" s="125">
        <v>10</v>
      </c>
      <c r="K15" s="134" t="s">
        <v>53</v>
      </c>
      <c r="L15" s="132" t="str">
        <f>'planning BP MMV 21'!B95</f>
        <v>UC4</v>
      </c>
      <c r="M15" s="135">
        <v>10</v>
      </c>
      <c r="N15" s="131" t="s">
        <v>56</v>
      </c>
      <c r="O15" s="132" t="str">
        <f>'planning BP MMV 21'!B121</f>
        <v>UC2</v>
      </c>
      <c r="P15" s="244">
        <v>10</v>
      </c>
      <c r="Q15" s="131" t="s">
        <v>57</v>
      </c>
      <c r="R15" s="132" t="str">
        <f>'planning BP MMV 21'!B160</f>
        <v>Stage pratique</v>
      </c>
      <c r="S15" s="133">
        <v>10</v>
      </c>
      <c r="T15" s="131" t="s">
        <v>57</v>
      </c>
      <c r="U15" s="132" t="str">
        <f>'planning BP MMV 21'!B183</f>
        <v>UC2</v>
      </c>
      <c r="V15" s="244">
        <v>10</v>
      </c>
      <c r="W15" s="129" t="s">
        <v>54</v>
      </c>
      <c r="X15" s="128"/>
      <c r="Y15" s="133">
        <v>10</v>
      </c>
      <c r="Z15" s="131" t="s">
        <v>52</v>
      </c>
      <c r="AA15" s="285" t="str">
        <f>'planning BP MMV 21'!B235</f>
        <v>UC3</v>
      </c>
      <c r="AB15" s="133">
        <v>10</v>
      </c>
      <c r="AC15" s="131" t="s">
        <v>53</v>
      </c>
      <c r="AD15" s="132" t="s">
        <v>58</v>
      </c>
      <c r="AE15" s="237">
        <v>10</v>
      </c>
      <c r="AF15" s="129" t="s">
        <v>54</v>
      </c>
      <c r="AG15" s="128"/>
    </row>
    <row r="16" spans="1:43" s="136" customFormat="1" ht="18.600000000000001" customHeight="1" thickTop="1" thickBot="1">
      <c r="A16" s="125">
        <v>11</v>
      </c>
      <c r="B16" s="126" t="s">
        <v>55</v>
      </c>
      <c r="C16" s="128"/>
      <c r="D16" s="125">
        <v>11</v>
      </c>
      <c r="E16" s="131" t="s">
        <v>56</v>
      </c>
      <c r="F16" s="132" t="s">
        <v>58</v>
      </c>
      <c r="G16" s="125">
        <v>11</v>
      </c>
      <c r="H16" s="232" t="s">
        <v>57</v>
      </c>
      <c r="I16" s="232" t="str">
        <f>'planning BP MMV 21'!B58</f>
        <v>Férié</v>
      </c>
      <c r="J16" s="125">
        <v>11</v>
      </c>
      <c r="K16" s="126" t="s">
        <v>55</v>
      </c>
      <c r="L16" s="130"/>
      <c r="M16" s="133">
        <v>11</v>
      </c>
      <c r="N16" s="131" t="s">
        <v>52</v>
      </c>
      <c r="O16" s="132" t="str">
        <f>'planning BP MMV 21'!B123</f>
        <v>UC2</v>
      </c>
      <c r="P16" s="244">
        <v>11</v>
      </c>
      <c r="Q16" s="133" t="s">
        <v>53</v>
      </c>
      <c r="R16" s="132" t="str">
        <f>'planning BP MMV 21'!B162</f>
        <v>Stage pratique</v>
      </c>
      <c r="S16" s="133">
        <v>11</v>
      </c>
      <c r="T16" s="131" t="s">
        <v>53</v>
      </c>
      <c r="U16" s="132" t="str">
        <f>'planning BP MMV 21'!B185</f>
        <v>UC2</v>
      </c>
      <c r="V16" s="244">
        <v>11</v>
      </c>
      <c r="W16" s="134" t="s">
        <v>56</v>
      </c>
      <c r="X16" s="132" t="str">
        <f>'planning BP MMV 21'!B211</f>
        <v>UC2</v>
      </c>
      <c r="Y16" s="133">
        <v>11</v>
      </c>
      <c r="Z16" s="134" t="s">
        <v>52</v>
      </c>
      <c r="AA16" s="321" t="str">
        <f>'planning BP MMV 21'!B237</f>
        <v>UC3</v>
      </c>
      <c r="AB16" s="135">
        <v>11</v>
      </c>
      <c r="AC16" s="126" t="s">
        <v>55</v>
      </c>
      <c r="AD16" s="128"/>
      <c r="AE16" s="237">
        <v>11</v>
      </c>
      <c r="AF16" s="134" t="s">
        <v>56</v>
      </c>
      <c r="AG16" s="230"/>
    </row>
    <row r="17" spans="1:44" s="136" customFormat="1" ht="18.600000000000001" customHeight="1" thickTop="1">
      <c r="A17" s="125">
        <v>12</v>
      </c>
      <c r="B17" s="280" t="s">
        <v>54</v>
      </c>
      <c r="C17" s="281"/>
      <c r="D17" s="125">
        <v>12</v>
      </c>
      <c r="E17" s="131" t="s">
        <v>52</v>
      </c>
      <c r="F17" s="132" t="s">
        <v>58</v>
      </c>
      <c r="G17" s="125">
        <v>12</v>
      </c>
      <c r="H17" s="134" t="s">
        <v>53</v>
      </c>
      <c r="I17" s="132" t="str">
        <f>'planning BP MMV 21'!B60</f>
        <v>Stage pratique</v>
      </c>
      <c r="J17" s="125">
        <v>12</v>
      </c>
      <c r="K17" s="129" t="s">
        <v>54</v>
      </c>
      <c r="L17" s="130"/>
      <c r="M17" s="131">
        <v>12</v>
      </c>
      <c r="N17" s="131" t="s">
        <v>52</v>
      </c>
      <c r="O17" s="132" t="str">
        <f>'planning BP MMV 21'!B125</f>
        <v>Stage pratique</v>
      </c>
      <c r="P17" s="235">
        <v>12</v>
      </c>
      <c r="Q17" s="126" t="s">
        <v>55</v>
      </c>
      <c r="R17" s="128"/>
      <c r="S17" s="131">
        <v>12</v>
      </c>
      <c r="T17" s="126" t="s">
        <v>55</v>
      </c>
      <c r="U17" s="128"/>
      <c r="V17" s="245">
        <v>12</v>
      </c>
      <c r="W17" s="131" t="s">
        <v>52</v>
      </c>
      <c r="X17" s="132" t="str">
        <f>'planning BP MMV 21'!B213</f>
        <v>UC2</v>
      </c>
      <c r="Y17" s="131">
        <v>12</v>
      </c>
      <c r="Z17" s="131" t="s">
        <v>57</v>
      </c>
      <c r="AA17" s="284" t="str">
        <f>'planning BP MMV 21'!B239</f>
        <v>UC1</v>
      </c>
      <c r="AB17" s="131">
        <v>12</v>
      </c>
      <c r="AC17" s="129" t="s">
        <v>54</v>
      </c>
      <c r="AD17" s="128"/>
      <c r="AE17" s="235">
        <v>12</v>
      </c>
      <c r="AF17" s="131" t="s">
        <v>52</v>
      </c>
      <c r="AG17" s="143"/>
    </row>
    <row r="18" spans="1:44" s="136" customFormat="1" ht="18.600000000000001" customHeight="1">
      <c r="A18" s="125">
        <v>13</v>
      </c>
      <c r="B18" s="131" t="s">
        <v>56</v>
      </c>
      <c r="C18" s="132" t="str">
        <f>'planning BP MMV 21'!B17</f>
        <v>UC4</v>
      </c>
      <c r="D18" s="125">
        <v>13</v>
      </c>
      <c r="E18" s="131" t="s">
        <v>52</v>
      </c>
      <c r="F18" s="132" t="s">
        <v>58</v>
      </c>
      <c r="G18" s="125">
        <v>13</v>
      </c>
      <c r="H18" s="126" t="s">
        <v>55</v>
      </c>
      <c r="I18" s="138"/>
      <c r="J18" s="137">
        <v>13</v>
      </c>
      <c r="K18" s="131" t="s">
        <v>56</v>
      </c>
      <c r="L18" s="132" t="str">
        <f>'planning BP MMV 21'!B98</f>
        <v>UC1</v>
      </c>
      <c r="M18" s="131">
        <v>13</v>
      </c>
      <c r="N18" s="125" t="s">
        <v>57</v>
      </c>
      <c r="O18" s="132" t="str">
        <f>'planning BP MMV 21'!B127</f>
        <v>Stage pratique</v>
      </c>
      <c r="P18" s="235">
        <v>13</v>
      </c>
      <c r="Q18" s="129" t="s">
        <v>54</v>
      </c>
      <c r="R18" s="130"/>
      <c r="S18" s="131">
        <v>13</v>
      </c>
      <c r="T18" s="129" t="s">
        <v>54</v>
      </c>
      <c r="U18" s="128"/>
      <c r="V18" s="245">
        <v>13</v>
      </c>
      <c r="W18" s="131" t="s">
        <v>52</v>
      </c>
      <c r="X18" s="132" t="str">
        <f>'planning BP MMV 21'!B215</f>
        <v>UC3</v>
      </c>
      <c r="Y18" s="131">
        <v>13</v>
      </c>
      <c r="Z18" s="131" t="s">
        <v>53</v>
      </c>
      <c r="AA18" s="132" t="str">
        <f>'planning BP MMV 21'!B241</f>
        <v>UC1</v>
      </c>
      <c r="AB18" s="131">
        <v>13</v>
      </c>
      <c r="AC18" s="131" t="s">
        <v>56</v>
      </c>
      <c r="AD18" s="132" t="s">
        <v>58</v>
      </c>
      <c r="AE18" s="235">
        <v>13</v>
      </c>
      <c r="AF18" s="131" t="s">
        <v>52</v>
      </c>
      <c r="AG18" s="230"/>
    </row>
    <row r="19" spans="1:44" s="136" customFormat="1" ht="18.600000000000001" customHeight="1">
      <c r="A19" s="125">
        <v>14</v>
      </c>
      <c r="B19" s="131" t="s">
        <v>52</v>
      </c>
      <c r="C19" s="132" t="str">
        <f>'planning BP MMV 21'!B19</f>
        <v>UC4</v>
      </c>
      <c r="D19" s="125">
        <v>14</v>
      </c>
      <c r="E19" s="131" t="s">
        <v>57</v>
      </c>
      <c r="F19" s="132" t="s">
        <v>58</v>
      </c>
      <c r="G19" s="125">
        <v>14</v>
      </c>
      <c r="H19" s="129" t="s">
        <v>54</v>
      </c>
      <c r="I19" s="130"/>
      <c r="J19" s="125">
        <v>14</v>
      </c>
      <c r="K19" s="131" t="s">
        <v>52</v>
      </c>
      <c r="L19" s="132" t="str">
        <f>'planning BP MMV 21'!B100</f>
        <v>UC1</v>
      </c>
      <c r="M19" s="133">
        <v>14</v>
      </c>
      <c r="N19" s="131" t="s">
        <v>53</v>
      </c>
      <c r="O19" s="132" t="str">
        <f>'planning BP MMV 21'!B129</f>
        <v>Stage pratique</v>
      </c>
      <c r="P19" s="237">
        <v>14</v>
      </c>
      <c r="Q19" s="131" t="s">
        <v>56</v>
      </c>
      <c r="R19" s="132" t="s">
        <v>58</v>
      </c>
      <c r="S19" s="133">
        <v>14</v>
      </c>
      <c r="T19" s="131" t="s">
        <v>56</v>
      </c>
      <c r="U19" s="132" t="s">
        <v>58</v>
      </c>
      <c r="V19" s="244">
        <v>14</v>
      </c>
      <c r="W19" s="131" t="s">
        <v>57</v>
      </c>
      <c r="X19" s="132" t="str">
        <f>'planning BP MMV 21'!B217</f>
        <v>UC4</v>
      </c>
      <c r="Y19" s="133">
        <v>14</v>
      </c>
      <c r="Z19" s="126" t="s">
        <v>55</v>
      </c>
      <c r="AA19" s="128"/>
      <c r="AB19" s="133">
        <v>14</v>
      </c>
      <c r="AC19" s="131" t="s">
        <v>52</v>
      </c>
      <c r="AD19" s="285" t="str">
        <f>'planning BP MMV 21'!B261</f>
        <v>stage pratique</v>
      </c>
      <c r="AE19" s="237">
        <v>14</v>
      </c>
      <c r="AF19" s="233" t="s">
        <v>57</v>
      </c>
      <c r="AG19" s="232" t="s">
        <v>32</v>
      </c>
    </row>
    <row r="20" spans="1:44" s="136" customFormat="1" ht="18.600000000000001" customHeight="1" thickBot="1">
      <c r="A20" s="125">
        <v>15</v>
      </c>
      <c r="B20" s="131" t="s">
        <v>52</v>
      </c>
      <c r="C20" s="132" t="str">
        <f>'planning BP MMV 21'!B21</f>
        <v>UC3</v>
      </c>
      <c r="D20" s="125">
        <v>15</v>
      </c>
      <c r="E20" s="131" t="s">
        <v>53</v>
      </c>
      <c r="F20" s="132" t="s">
        <v>58</v>
      </c>
      <c r="G20" s="125">
        <v>15</v>
      </c>
      <c r="H20" s="131" t="s">
        <v>56</v>
      </c>
      <c r="I20" s="132" t="str">
        <f>'planning BP MMV 21'!B64</f>
        <v>UC2</v>
      </c>
      <c r="J20" s="125">
        <v>15</v>
      </c>
      <c r="K20" s="131" t="s">
        <v>52</v>
      </c>
      <c r="L20" s="132" t="str">
        <f>'planning BP MMV 21'!B102</f>
        <v>UC3</v>
      </c>
      <c r="M20" s="133">
        <v>15</v>
      </c>
      <c r="N20" s="126" t="s">
        <v>55</v>
      </c>
      <c r="O20" s="128"/>
      <c r="P20" s="237">
        <v>15</v>
      </c>
      <c r="Q20" s="131" t="s">
        <v>52</v>
      </c>
      <c r="R20" s="132" t="s">
        <v>58</v>
      </c>
      <c r="S20" s="133">
        <v>15</v>
      </c>
      <c r="T20" s="131" t="s">
        <v>52</v>
      </c>
      <c r="U20" s="132" t="s">
        <v>58</v>
      </c>
      <c r="V20" s="244">
        <v>15</v>
      </c>
      <c r="W20" s="131" t="s">
        <v>53</v>
      </c>
      <c r="X20" s="132" t="str">
        <f>'planning BP MMV 21'!B219</f>
        <v>UC4</v>
      </c>
      <c r="Y20" s="133">
        <v>15</v>
      </c>
      <c r="Z20" s="129" t="s">
        <v>54</v>
      </c>
      <c r="AA20" s="320"/>
      <c r="AB20" s="133">
        <v>15</v>
      </c>
      <c r="AC20" s="134" t="s">
        <v>52</v>
      </c>
      <c r="AD20" s="285" t="str">
        <f>'planning BP MMV 21'!B263</f>
        <v>UC1</v>
      </c>
      <c r="AE20" s="238">
        <v>15</v>
      </c>
      <c r="AF20" s="131" t="s">
        <v>53</v>
      </c>
      <c r="AG20" s="230"/>
    </row>
    <row r="21" spans="1:44" s="136" customFormat="1" ht="18.600000000000001" customHeight="1" thickTop="1" thickBot="1">
      <c r="A21" s="125">
        <v>16</v>
      </c>
      <c r="B21" s="131" t="s">
        <v>57</v>
      </c>
      <c r="C21" s="132" t="str">
        <f>'planning BP MMV 21'!B23</f>
        <v>UC1 TF</v>
      </c>
      <c r="D21" s="125">
        <v>16</v>
      </c>
      <c r="E21" s="126" t="s">
        <v>55</v>
      </c>
      <c r="F21" s="282"/>
      <c r="G21" s="125">
        <v>16</v>
      </c>
      <c r="H21" s="131" t="s">
        <v>52</v>
      </c>
      <c r="I21" s="132" t="str">
        <f>'planning BP MMV 21'!B66</f>
        <v>UC2</v>
      </c>
      <c r="J21" s="125">
        <v>16</v>
      </c>
      <c r="K21" s="131" t="s">
        <v>57</v>
      </c>
      <c r="L21" s="132" t="str">
        <f>'planning BP MMV 21'!B104</f>
        <v>UC4</v>
      </c>
      <c r="M21" s="133">
        <v>16</v>
      </c>
      <c r="N21" s="129" t="s">
        <v>54</v>
      </c>
      <c r="O21" s="130"/>
      <c r="P21" s="237">
        <v>16</v>
      </c>
      <c r="Q21" s="131" t="s">
        <v>52</v>
      </c>
      <c r="R21" s="132" t="s">
        <v>58</v>
      </c>
      <c r="S21" s="133">
        <v>16</v>
      </c>
      <c r="T21" s="131" t="s">
        <v>52</v>
      </c>
      <c r="U21" s="132" t="s">
        <v>58</v>
      </c>
      <c r="V21" s="237">
        <v>16</v>
      </c>
      <c r="W21" s="126" t="s">
        <v>55</v>
      </c>
      <c r="X21" s="128"/>
      <c r="Y21" s="133">
        <v>16</v>
      </c>
      <c r="Z21" s="134" t="s">
        <v>56</v>
      </c>
      <c r="AA21" s="321" t="str">
        <f>'planning BP MMV 21'!B244</f>
        <v>UC4</v>
      </c>
      <c r="AB21" s="135">
        <v>16</v>
      </c>
      <c r="AC21" s="134" t="s">
        <v>57</v>
      </c>
      <c r="AD21" s="321" t="str">
        <f>'planning BP MMV 21'!B265</f>
        <v>UC1</v>
      </c>
      <c r="AE21" s="238">
        <v>16</v>
      </c>
      <c r="AF21" s="126" t="s">
        <v>55</v>
      </c>
      <c r="AG21" s="128"/>
    </row>
    <row r="22" spans="1:44" s="136" customFormat="1" ht="18.600000000000001" customHeight="1" thickTop="1">
      <c r="A22" s="125">
        <v>17</v>
      </c>
      <c r="B22" s="131" t="s">
        <v>53</v>
      </c>
      <c r="C22" s="132" t="str">
        <f>'planning BP MMV 21'!B25</f>
        <v>UC1 TF</v>
      </c>
      <c r="D22" s="125">
        <v>17</v>
      </c>
      <c r="E22" s="280" t="s">
        <v>54</v>
      </c>
      <c r="F22" s="282"/>
      <c r="G22" s="125">
        <v>17</v>
      </c>
      <c r="H22" s="131" t="s">
        <v>52</v>
      </c>
      <c r="I22" s="132" t="str">
        <f>'planning BP MMV 21'!B68</f>
        <v>UC4</v>
      </c>
      <c r="J22" s="125">
        <v>17</v>
      </c>
      <c r="K22" s="131" t="s">
        <v>53</v>
      </c>
      <c r="L22" s="132" t="str">
        <f>'planning BP MMV 21'!B106</f>
        <v>UC4</v>
      </c>
      <c r="M22" s="135">
        <v>17</v>
      </c>
      <c r="N22" s="131" t="s">
        <v>56</v>
      </c>
      <c r="O22" s="132" t="s">
        <v>58</v>
      </c>
      <c r="P22" s="237">
        <v>17</v>
      </c>
      <c r="Q22" s="131" t="s">
        <v>57</v>
      </c>
      <c r="R22" s="132" t="s">
        <v>58</v>
      </c>
      <c r="S22" s="133">
        <v>17</v>
      </c>
      <c r="T22" s="131" t="s">
        <v>57</v>
      </c>
      <c r="U22" s="132" t="s">
        <v>58</v>
      </c>
      <c r="V22" s="237">
        <v>17</v>
      </c>
      <c r="W22" s="129" t="s">
        <v>54</v>
      </c>
      <c r="X22" s="128"/>
      <c r="Y22" s="135">
        <v>17</v>
      </c>
      <c r="Z22" s="131" t="s">
        <v>52</v>
      </c>
      <c r="AA22" s="284" t="s">
        <v>58</v>
      </c>
      <c r="AB22" s="133">
        <v>17</v>
      </c>
      <c r="AC22" s="131" t="s">
        <v>53</v>
      </c>
      <c r="AD22" s="284" t="str">
        <f>'planning BP MMV 21'!B267</f>
        <v>UC2</v>
      </c>
      <c r="AE22" s="237">
        <v>17</v>
      </c>
      <c r="AF22" s="129" t="s">
        <v>54</v>
      </c>
      <c r="AG22" s="128"/>
    </row>
    <row r="23" spans="1:44" s="136" customFormat="1" ht="18.600000000000001" customHeight="1">
      <c r="A23" s="125">
        <v>18</v>
      </c>
      <c r="B23" s="126" t="s">
        <v>55</v>
      </c>
      <c r="C23" s="128"/>
      <c r="D23" s="125">
        <v>18</v>
      </c>
      <c r="E23" s="131" t="s">
        <v>56</v>
      </c>
      <c r="F23" s="132" t="s">
        <v>58</v>
      </c>
      <c r="G23" s="125">
        <v>18</v>
      </c>
      <c r="H23" s="131" t="s">
        <v>57</v>
      </c>
      <c r="I23" s="132" t="str">
        <f>'planning BP MMV 21'!B70</f>
        <v>UC4</v>
      </c>
      <c r="J23" s="234">
        <v>18</v>
      </c>
      <c r="K23" s="126" t="s">
        <v>55</v>
      </c>
      <c r="L23" s="130"/>
      <c r="M23" s="133">
        <v>18</v>
      </c>
      <c r="N23" s="131" t="s">
        <v>52</v>
      </c>
      <c r="O23" s="132" t="s">
        <v>58</v>
      </c>
      <c r="P23" s="237">
        <v>18</v>
      </c>
      <c r="Q23" s="133" t="s">
        <v>53</v>
      </c>
      <c r="R23" s="132" t="s">
        <v>58</v>
      </c>
      <c r="S23" s="133">
        <v>18</v>
      </c>
      <c r="T23" s="131" t="s">
        <v>53</v>
      </c>
      <c r="U23" s="132" t="s">
        <v>58</v>
      </c>
      <c r="V23" s="237">
        <v>18</v>
      </c>
      <c r="W23" s="128" t="s">
        <v>56</v>
      </c>
      <c r="X23" s="232" t="s">
        <v>32</v>
      </c>
      <c r="Y23" s="133">
        <v>18</v>
      </c>
      <c r="Z23" s="131" t="s">
        <v>52</v>
      </c>
      <c r="AA23" s="132" t="s">
        <v>58</v>
      </c>
      <c r="AB23" s="133">
        <v>18</v>
      </c>
      <c r="AC23" s="126" t="s">
        <v>55</v>
      </c>
      <c r="AD23" s="128"/>
      <c r="AE23" s="237">
        <v>18</v>
      </c>
      <c r="AF23" s="131" t="s">
        <v>56</v>
      </c>
      <c r="AG23" s="132"/>
    </row>
    <row r="24" spans="1:44" s="136" customFormat="1" ht="18.600000000000001" customHeight="1">
      <c r="A24" s="125">
        <v>19</v>
      </c>
      <c r="B24" s="280" t="s">
        <v>54</v>
      </c>
      <c r="C24" s="281"/>
      <c r="D24" s="125">
        <v>19</v>
      </c>
      <c r="E24" s="131" t="s">
        <v>52</v>
      </c>
      <c r="F24" s="132" t="s">
        <v>58</v>
      </c>
      <c r="G24" s="125">
        <v>19</v>
      </c>
      <c r="H24" s="131" t="s">
        <v>53</v>
      </c>
      <c r="I24" s="132" t="str">
        <f>'planning BP MMV 21'!B72</f>
        <v>UC4</v>
      </c>
      <c r="J24" s="234">
        <v>19</v>
      </c>
      <c r="K24" s="129" t="s">
        <v>54</v>
      </c>
      <c r="L24" s="130"/>
      <c r="M24" s="133">
        <v>19</v>
      </c>
      <c r="N24" s="131" t="s">
        <v>52</v>
      </c>
      <c r="O24" s="132" t="s">
        <v>58</v>
      </c>
      <c r="P24" s="237">
        <v>19</v>
      </c>
      <c r="Q24" s="126" t="s">
        <v>55</v>
      </c>
      <c r="R24" s="128"/>
      <c r="S24" s="133">
        <v>19</v>
      </c>
      <c r="T24" s="126" t="s">
        <v>55</v>
      </c>
      <c r="U24" s="128"/>
      <c r="V24" s="237">
        <v>19</v>
      </c>
      <c r="W24" s="131" t="s">
        <v>52</v>
      </c>
      <c r="X24" s="132" t="s">
        <v>58</v>
      </c>
      <c r="Y24" s="133">
        <v>19</v>
      </c>
      <c r="Z24" s="131" t="s">
        <v>57</v>
      </c>
      <c r="AA24" s="132" t="s">
        <v>58</v>
      </c>
      <c r="AB24" s="133">
        <v>19</v>
      </c>
      <c r="AC24" s="129" t="s">
        <v>54</v>
      </c>
      <c r="AD24" s="128"/>
      <c r="AE24" s="237">
        <v>19</v>
      </c>
      <c r="AF24" s="131" t="s">
        <v>52</v>
      </c>
      <c r="AG24" s="132"/>
    </row>
    <row r="25" spans="1:44" s="136" customFormat="1" ht="18.600000000000001" customHeight="1">
      <c r="A25" s="125">
        <v>20</v>
      </c>
      <c r="B25" s="131" t="s">
        <v>56</v>
      </c>
      <c r="C25" s="132" t="s">
        <v>58</v>
      </c>
      <c r="D25" s="125">
        <v>20</v>
      </c>
      <c r="E25" s="131" t="s">
        <v>52</v>
      </c>
      <c r="F25" s="132" t="s">
        <v>58</v>
      </c>
      <c r="G25" s="125">
        <v>20</v>
      </c>
      <c r="H25" s="126" t="s">
        <v>55</v>
      </c>
      <c r="I25" s="128"/>
      <c r="J25" s="234">
        <v>20</v>
      </c>
      <c r="K25" s="131" t="s">
        <v>56</v>
      </c>
      <c r="L25" s="132" t="s">
        <v>58</v>
      </c>
      <c r="M25" s="135">
        <v>20</v>
      </c>
      <c r="N25" s="125" t="s">
        <v>57</v>
      </c>
      <c r="O25" s="132" t="s">
        <v>58</v>
      </c>
      <c r="P25" s="238">
        <v>20</v>
      </c>
      <c r="Q25" s="129" t="s">
        <v>54</v>
      </c>
      <c r="R25" s="139"/>
      <c r="S25" s="135">
        <v>20</v>
      </c>
      <c r="T25" s="129" t="s">
        <v>54</v>
      </c>
      <c r="U25" s="128"/>
      <c r="V25" s="238">
        <v>20</v>
      </c>
      <c r="W25" s="131" t="s">
        <v>52</v>
      </c>
      <c r="X25" s="132" t="s">
        <v>58</v>
      </c>
      <c r="Y25" s="135">
        <v>20</v>
      </c>
      <c r="Z25" s="131" t="s">
        <v>53</v>
      </c>
      <c r="AA25" s="132" t="s">
        <v>58</v>
      </c>
      <c r="AB25" s="135">
        <v>20</v>
      </c>
      <c r="AC25" s="131" t="s">
        <v>56</v>
      </c>
      <c r="AD25" s="44"/>
      <c r="AE25" s="238">
        <v>20</v>
      </c>
      <c r="AF25" s="131" t="s">
        <v>52</v>
      </c>
      <c r="AG25" s="230"/>
      <c r="AR25" s="231"/>
    </row>
    <row r="26" spans="1:44" s="136" customFormat="1" ht="18.600000000000001" customHeight="1">
      <c r="A26" s="125">
        <v>21</v>
      </c>
      <c r="B26" s="131" t="s">
        <v>52</v>
      </c>
      <c r="C26" s="132" t="s">
        <v>58</v>
      </c>
      <c r="D26" s="131">
        <v>21</v>
      </c>
      <c r="E26" s="131" t="s">
        <v>57</v>
      </c>
      <c r="F26" s="132" t="s">
        <v>58</v>
      </c>
      <c r="G26" s="125">
        <v>21</v>
      </c>
      <c r="H26" s="280" t="s">
        <v>54</v>
      </c>
      <c r="I26" s="281"/>
      <c r="J26" s="234">
        <v>21</v>
      </c>
      <c r="K26" s="131" t="s">
        <v>52</v>
      </c>
      <c r="L26" s="132" t="s">
        <v>58</v>
      </c>
      <c r="M26" s="133">
        <v>21</v>
      </c>
      <c r="N26" s="125" t="s">
        <v>53</v>
      </c>
      <c r="O26" s="132" t="s">
        <v>58</v>
      </c>
      <c r="P26" s="237">
        <v>21</v>
      </c>
      <c r="Q26" s="134" t="s">
        <v>56</v>
      </c>
      <c r="R26" s="132" t="s">
        <v>58</v>
      </c>
      <c r="S26" s="133">
        <v>21</v>
      </c>
      <c r="T26" s="131" t="s">
        <v>56</v>
      </c>
      <c r="U26" s="132" t="str">
        <f>'planning BP MMV 21'!B189</f>
        <v>UC2</v>
      </c>
      <c r="V26" s="237">
        <v>21</v>
      </c>
      <c r="W26" s="131" t="s">
        <v>57</v>
      </c>
      <c r="X26" s="132" t="s">
        <v>58</v>
      </c>
      <c r="Y26" s="133">
        <v>21</v>
      </c>
      <c r="Z26" s="126" t="s">
        <v>55</v>
      </c>
      <c r="AA26" s="128"/>
      <c r="AB26" s="133">
        <v>21</v>
      </c>
      <c r="AC26" s="131" t="s">
        <v>52</v>
      </c>
      <c r="AD26" s="44"/>
      <c r="AE26" s="237">
        <v>21</v>
      </c>
      <c r="AF26" s="131" t="s">
        <v>57</v>
      </c>
      <c r="AG26" s="230"/>
    </row>
    <row r="27" spans="1:44" s="136" customFormat="1" ht="18.600000000000001" customHeight="1">
      <c r="A27" s="125">
        <v>22</v>
      </c>
      <c r="B27" s="131" t="s">
        <v>52</v>
      </c>
      <c r="C27" s="132" t="s">
        <v>58</v>
      </c>
      <c r="D27" s="131">
        <v>22</v>
      </c>
      <c r="E27" s="131" t="s">
        <v>53</v>
      </c>
      <c r="F27" s="132" t="s">
        <v>58</v>
      </c>
      <c r="G27" s="125">
        <v>22</v>
      </c>
      <c r="H27" s="131" t="s">
        <v>56</v>
      </c>
      <c r="I27" s="132" t="s">
        <v>58</v>
      </c>
      <c r="J27" s="234">
        <v>22</v>
      </c>
      <c r="K27" s="131" t="s">
        <v>52</v>
      </c>
      <c r="L27" s="132" t="s">
        <v>58</v>
      </c>
      <c r="M27" s="135">
        <v>22</v>
      </c>
      <c r="N27" s="126" t="s">
        <v>55</v>
      </c>
      <c r="O27" s="128"/>
      <c r="P27" s="237">
        <v>22</v>
      </c>
      <c r="Q27" s="131" t="s">
        <v>52</v>
      </c>
      <c r="R27" s="132" t="s">
        <v>58</v>
      </c>
      <c r="S27" s="135">
        <v>22</v>
      </c>
      <c r="T27" s="131" t="s">
        <v>52</v>
      </c>
      <c r="U27" s="132" t="str">
        <f>'planning BP MMV 21'!B191</f>
        <v>UC2</v>
      </c>
      <c r="V27" s="237">
        <v>22</v>
      </c>
      <c r="W27" s="131" t="s">
        <v>53</v>
      </c>
      <c r="X27" s="132" t="s">
        <v>58</v>
      </c>
      <c r="Y27" s="133">
        <v>22</v>
      </c>
      <c r="Z27" s="126" t="s">
        <v>54</v>
      </c>
      <c r="AA27" s="128"/>
      <c r="AB27" s="133">
        <v>22</v>
      </c>
      <c r="AC27" s="131" t="s">
        <v>52</v>
      </c>
      <c r="AD27" s="44"/>
      <c r="AE27" s="237">
        <v>22</v>
      </c>
      <c r="AF27" s="131" t="s">
        <v>53</v>
      </c>
      <c r="AG27" s="143"/>
    </row>
    <row r="28" spans="1:44" s="136" customFormat="1" ht="18.600000000000001" customHeight="1">
      <c r="A28" s="125">
        <v>23</v>
      </c>
      <c r="B28" s="131" t="s">
        <v>57</v>
      </c>
      <c r="C28" s="132" t="s">
        <v>58</v>
      </c>
      <c r="D28" s="234">
        <v>23</v>
      </c>
      <c r="E28" s="126" t="s">
        <v>55</v>
      </c>
      <c r="F28" s="282"/>
      <c r="G28" s="125">
        <v>23</v>
      </c>
      <c r="H28" s="131" t="s">
        <v>52</v>
      </c>
      <c r="I28" s="132" t="s">
        <v>58</v>
      </c>
      <c r="J28" s="234">
        <v>23</v>
      </c>
      <c r="K28" s="131" t="s">
        <v>57</v>
      </c>
      <c r="L28" s="132" t="s">
        <v>58</v>
      </c>
      <c r="M28" s="133">
        <v>23</v>
      </c>
      <c r="N28" s="129" t="s">
        <v>54</v>
      </c>
      <c r="O28" s="128"/>
      <c r="P28" s="237">
        <v>23</v>
      </c>
      <c r="Q28" s="131" t="s">
        <v>52</v>
      </c>
      <c r="R28" s="132" t="s">
        <v>58</v>
      </c>
      <c r="S28" s="133">
        <v>23</v>
      </c>
      <c r="T28" s="131" t="s">
        <v>52</v>
      </c>
      <c r="U28" s="132" t="str">
        <f>'planning BP MMV 21'!B193</f>
        <v>UC3</v>
      </c>
      <c r="V28" s="237">
        <v>23</v>
      </c>
      <c r="W28" s="126" t="s">
        <v>55</v>
      </c>
      <c r="X28" s="128"/>
      <c r="Y28" s="133">
        <v>23</v>
      </c>
      <c r="Z28" s="131" t="s">
        <v>56</v>
      </c>
      <c r="AA28" s="132" t="str">
        <f>'planning BP MMV 21'!B247</f>
        <v>UC2</v>
      </c>
      <c r="AB28" s="133">
        <v>23</v>
      </c>
      <c r="AC28" s="131" t="s">
        <v>57</v>
      </c>
      <c r="AD28" s="230"/>
      <c r="AE28" s="237">
        <v>23</v>
      </c>
      <c r="AF28" s="126" t="s">
        <v>55</v>
      </c>
      <c r="AG28" s="128"/>
    </row>
    <row r="29" spans="1:44" s="136" customFormat="1" ht="18.600000000000001" customHeight="1">
      <c r="A29" s="125">
        <v>24</v>
      </c>
      <c r="B29" s="131" t="s">
        <v>53</v>
      </c>
      <c r="C29" s="132" t="s">
        <v>58</v>
      </c>
      <c r="D29" s="234">
        <v>24</v>
      </c>
      <c r="E29" s="280" t="s">
        <v>54</v>
      </c>
      <c r="F29" s="282"/>
      <c r="G29" s="125">
        <v>24</v>
      </c>
      <c r="H29" s="131" t="s">
        <v>52</v>
      </c>
      <c r="I29" s="132" t="s">
        <v>58</v>
      </c>
      <c r="J29" s="234">
        <v>24</v>
      </c>
      <c r="K29" s="131" t="s">
        <v>53</v>
      </c>
      <c r="L29" s="132" t="s">
        <v>58</v>
      </c>
      <c r="M29" s="133">
        <v>24</v>
      </c>
      <c r="N29" s="125" t="s">
        <v>56</v>
      </c>
      <c r="O29" s="132" t="str">
        <f>'planning BP MMV 21'!B133</f>
        <v>UC3</v>
      </c>
      <c r="P29" s="237">
        <v>24</v>
      </c>
      <c r="Q29" s="131" t="s">
        <v>57</v>
      </c>
      <c r="R29" s="132" t="s">
        <v>58</v>
      </c>
      <c r="S29" s="133">
        <v>24</v>
      </c>
      <c r="T29" s="131" t="s">
        <v>57</v>
      </c>
      <c r="U29" s="132" t="str">
        <f>'planning BP MMV 21'!B195</f>
        <v>UC3</v>
      </c>
      <c r="V29" s="237">
        <v>24</v>
      </c>
      <c r="W29" s="129" t="s">
        <v>54</v>
      </c>
      <c r="X29" s="128"/>
      <c r="Y29" s="133">
        <v>24</v>
      </c>
      <c r="Z29" s="131" t="s">
        <v>52</v>
      </c>
      <c r="AA29" s="132" t="str">
        <f>'planning BP MMV 21'!B249</f>
        <v>UC2</v>
      </c>
      <c r="AB29" s="133">
        <v>24</v>
      </c>
      <c r="AC29" s="131" t="s">
        <v>53</v>
      </c>
      <c r="AD29" s="143"/>
      <c r="AE29" s="237">
        <v>24</v>
      </c>
      <c r="AF29" s="129" t="s">
        <v>54</v>
      </c>
      <c r="AG29" s="128"/>
    </row>
    <row r="30" spans="1:44" s="136" customFormat="1" ht="18.600000000000001" customHeight="1">
      <c r="A30" s="125">
        <v>25</v>
      </c>
      <c r="B30" s="126" t="s">
        <v>55</v>
      </c>
      <c r="C30" s="128"/>
      <c r="D30" s="234">
        <v>25</v>
      </c>
      <c r="E30" s="131" t="s">
        <v>56</v>
      </c>
      <c r="F30" s="132" t="s">
        <v>58</v>
      </c>
      <c r="G30" s="125">
        <v>25</v>
      </c>
      <c r="H30" s="131" t="s">
        <v>57</v>
      </c>
      <c r="I30" s="132" t="s">
        <v>58</v>
      </c>
      <c r="J30" s="234">
        <v>25</v>
      </c>
      <c r="K30" s="126" t="s">
        <v>55</v>
      </c>
      <c r="L30" s="232" t="s">
        <v>32</v>
      </c>
      <c r="M30" s="133">
        <v>25</v>
      </c>
      <c r="N30" s="131" t="s">
        <v>52</v>
      </c>
      <c r="O30" s="132" t="str">
        <f>'planning BP MMV 21'!B135</f>
        <v>UC3</v>
      </c>
      <c r="P30" s="238">
        <v>25</v>
      </c>
      <c r="Q30" s="133" t="s">
        <v>53</v>
      </c>
      <c r="R30" s="132" t="s">
        <v>58</v>
      </c>
      <c r="S30" s="133">
        <v>25</v>
      </c>
      <c r="T30" s="131" t="s">
        <v>53</v>
      </c>
      <c r="U30" s="132" t="str">
        <f>'planning BP MMV 21'!B197</f>
        <v>UC3</v>
      </c>
      <c r="V30" s="237">
        <v>25</v>
      </c>
      <c r="W30" s="131" t="s">
        <v>56</v>
      </c>
      <c r="X30" s="132" t="s">
        <v>58</v>
      </c>
      <c r="Y30" s="133">
        <v>25</v>
      </c>
      <c r="Z30" s="131" t="s">
        <v>52</v>
      </c>
      <c r="AA30" s="132" t="str">
        <f>'planning BP MMV 21'!B251</f>
        <v>Stage pratique</v>
      </c>
      <c r="AB30" s="133">
        <v>25</v>
      </c>
      <c r="AC30" s="126" t="s">
        <v>55</v>
      </c>
      <c r="AD30" s="128"/>
      <c r="AE30" s="237">
        <v>25</v>
      </c>
      <c r="AF30" s="131" t="s">
        <v>56</v>
      </c>
      <c r="AG30" s="230"/>
    </row>
    <row r="31" spans="1:44" s="136" customFormat="1" ht="18.600000000000001" customHeight="1">
      <c r="A31" s="125">
        <v>26</v>
      </c>
      <c r="B31" s="280" t="s">
        <v>54</v>
      </c>
      <c r="C31" s="281"/>
      <c r="D31" s="234">
        <v>26</v>
      </c>
      <c r="E31" s="131" t="s">
        <v>52</v>
      </c>
      <c r="F31" s="132" t="s">
        <v>58</v>
      </c>
      <c r="G31" s="125">
        <v>26</v>
      </c>
      <c r="H31" s="131" t="s">
        <v>53</v>
      </c>
      <c r="I31" s="132" t="s">
        <v>58</v>
      </c>
      <c r="J31" s="234">
        <v>26</v>
      </c>
      <c r="K31" s="129" t="s">
        <v>54</v>
      </c>
      <c r="L31" s="130"/>
      <c r="M31" s="133">
        <v>26</v>
      </c>
      <c r="N31" s="134" t="s">
        <v>52</v>
      </c>
      <c r="O31" s="132" t="str">
        <f>'planning BP MMV 21'!B137</f>
        <v>UC3</v>
      </c>
      <c r="P31" s="238">
        <v>26</v>
      </c>
      <c r="Q31" s="126" t="s">
        <v>55</v>
      </c>
      <c r="R31" s="128"/>
      <c r="S31" s="133">
        <v>26</v>
      </c>
      <c r="T31" s="126" t="s">
        <v>55</v>
      </c>
      <c r="U31" s="128"/>
      <c r="V31" s="237">
        <v>26</v>
      </c>
      <c r="W31" s="131" t="s">
        <v>52</v>
      </c>
      <c r="X31" s="132" t="s">
        <v>58</v>
      </c>
      <c r="Y31" s="133">
        <v>26</v>
      </c>
      <c r="Z31" s="232" t="s">
        <v>57</v>
      </c>
      <c r="AA31" s="232" t="s">
        <v>32</v>
      </c>
      <c r="AB31" s="133">
        <v>26</v>
      </c>
      <c r="AC31" s="126" t="s">
        <v>54</v>
      </c>
      <c r="AD31" s="128"/>
      <c r="AE31" s="237">
        <v>26</v>
      </c>
      <c r="AF31" s="131" t="s">
        <v>52</v>
      </c>
      <c r="AG31" s="143"/>
    </row>
    <row r="32" spans="1:44" s="136" customFormat="1" ht="18.600000000000001" customHeight="1">
      <c r="A32" s="125">
        <v>27</v>
      </c>
      <c r="B32" s="131" t="s">
        <v>56</v>
      </c>
      <c r="C32" s="132" t="str">
        <f>'planning BP MMV 21'!B28</f>
        <v>UC4</v>
      </c>
      <c r="D32" s="234">
        <v>27</v>
      </c>
      <c r="E32" s="131" t="s">
        <v>52</v>
      </c>
      <c r="F32" s="132" t="s">
        <v>58</v>
      </c>
      <c r="G32" s="137">
        <v>27</v>
      </c>
      <c r="H32" s="126" t="s">
        <v>55</v>
      </c>
      <c r="I32" s="128"/>
      <c r="J32" s="234">
        <v>27</v>
      </c>
      <c r="K32" s="131" t="s">
        <v>56</v>
      </c>
      <c r="L32" s="132" t="s">
        <v>58</v>
      </c>
      <c r="M32" s="133">
        <v>27</v>
      </c>
      <c r="N32" s="131" t="s">
        <v>57</v>
      </c>
      <c r="O32" s="132" t="str">
        <f>'planning BP MMV 21'!B139</f>
        <v>UC1</v>
      </c>
      <c r="P32" s="237">
        <v>27</v>
      </c>
      <c r="Q32" s="129" t="s">
        <v>54</v>
      </c>
      <c r="R32" s="130"/>
      <c r="S32" s="133">
        <v>27</v>
      </c>
      <c r="T32" s="129" t="s">
        <v>54</v>
      </c>
      <c r="U32" s="128"/>
      <c r="V32" s="237">
        <v>27</v>
      </c>
      <c r="W32" s="131" t="s">
        <v>52</v>
      </c>
      <c r="X32" s="132" t="s">
        <v>58</v>
      </c>
      <c r="Y32" s="133">
        <v>27</v>
      </c>
      <c r="Z32" s="131" t="s">
        <v>53</v>
      </c>
      <c r="AA32" s="132" t="s">
        <v>58</v>
      </c>
      <c r="AB32" s="133">
        <v>27</v>
      </c>
      <c r="AC32" s="131" t="s">
        <v>56</v>
      </c>
      <c r="AD32" s="132"/>
      <c r="AE32" s="237">
        <v>27</v>
      </c>
      <c r="AF32" s="131" t="s">
        <v>52</v>
      </c>
      <c r="AG32" s="230"/>
    </row>
    <row r="33" spans="1:36" s="136" customFormat="1" ht="18.600000000000001" customHeight="1">
      <c r="A33" s="125">
        <v>28</v>
      </c>
      <c r="B33" s="131" t="s">
        <v>52</v>
      </c>
      <c r="C33" s="132" t="str">
        <f>'planning BP MMV 21'!B30</f>
        <v>UC4</v>
      </c>
      <c r="D33" s="236">
        <v>28</v>
      </c>
      <c r="E33" s="131" t="s">
        <v>57</v>
      </c>
      <c r="F33" s="132" t="s">
        <v>58</v>
      </c>
      <c r="G33" s="125">
        <v>28</v>
      </c>
      <c r="H33" s="129" t="s">
        <v>54</v>
      </c>
      <c r="I33" s="130"/>
      <c r="J33" s="234">
        <v>28</v>
      </c>
      <c r="K33" s="131" t="s">
        <v>52</v>
      </c>
      <c r="L33" s="132" t="s">
        <v>58</v>
      </c>
      <c r="M33" s="133">
        <v>28</v>
      </c>
      <c r="N33" s="131" t="s">
        <v>53</v>
      </c>
      <c r="O33" s="132" t="str">
        <f>'planning BP MMV 21'!B141</f>
        <v>UC1</v>
      </c>
      <c r="P33" s="133">
        <v>28</v>
      </c>
      <c r="Q33" s="131" t="s">
        <v>56</v>
      </c>
      <c r="R33" s="132" t="str">
        <f>'planning BP MMV 21'!B166</f>
        <v>UC2</v>
      </c>
      <c r="S33" s="133">
        <v>28</v>
      </c>
      <c r="T33" s="131" t="s">
        <v>56</v>
      </c>
      <c r="U33" s="132" t="str">
        <f>'planning BP MMV 21'!B199</f>
        <v>UC4</v>
      </c>
      <c r="V33" s="237">
        <v>28</v>
      </c>
      <c r="W33" s="131" t="s">
        <v>57</v>
      </c>
      <c r="X33" s="132" t="s">
        <v>58</v>
      </c>
      <c r="Y33" s="133">
        <v>28</v>
      </c>
      <c r="Z33" s="126" t="s">
        <v>55</v>
      </c>
      <c r="AA33" s="128"/>
      <c r="AB33" s="133">
        <v>28</v>
      </c>
      <c r="AC33" s="131" t="s">
        <v>52</v>
      </c>
      <c r="AD33" s="132"/>
      <c r="AE33" s="237">
        <v>28</v>
      </c>
      <c r="AF33" s="131" t="s">
        <v>57</v>
      </c>
      <c r="AG33" s="143"/>
    </row>
    <row r="34" spans="1:36" s="136" customFormat="1" ht="18.600000000000001" customHeight="1">
      <c r="A34" s="125">
        <v>29</v>
      </c>
      <c r="B34" s="131" t="s">
        <v>52</v>
      </c>
      <c r="C34" s="132" t="str">
        <f>'planning BP MMV 21'!B32</f>
        <v>UC3</v>
      </c>
      <c r="D34" s="234">
        <v>29</v>
      </c>
      <c r="E34" s="131" t="s">
        <v>53</v>
      </c>
      <c r="F34" s="132" t="s">
        <v>58</v>
      </c>
      <c r="G34" s="125">
        <v>29</v>
      </c>
      <c r="H34" s="131" t="s">
        <v>56</v>
      </c>
      <c r="I34" s="132" t="str">
        <f>'planning BP MMV 21'!B76</f>
        <v>UC1</v>
      </c>
      <c r="J34" s="234">
        <v>29</v>
      </c>
      <c r="K34" s="131" t="s">
        <v>52</v>
      </c>
      <c r="L34" s="132" t="s">
        <v>58</v>
      </c>
      <c r="M34" s="140">
        <v>29</v>
      </c>
      <c r="N34" s="126" t="s">
        <v>55</v>
      </c>
      <c r="O34" s="128"/>
      <c r="P34" s="219"/>
      <c r="Q34" s="131"/>
      <c r="R34" s="132"/>
      <c r="S34" s="219">
        <v>29</v>
      </c>
      <c r="T34" s="131" t="s">
        <v>52</v>
      </c>
      <c r="U34" s="132" t="str">
        <f>'planning BP MMV 21'!B201</f>
        <v>UC4</v>
      </c>
      <c r="V34" s="239">
        <v>29</v>
      </c>
      <c r="W34" s="131" t="s">
        <v>53</v>
      </c>
      <c r="X34" s="132" t="s">
        <v>58</v>
      </c>
      <c r="Y34" s="140">
        <v>29</v>
      </c>
      <c r="Z34" s="126" t="s">
        <v>54</v>
      </c>
      <c r="AA34" s="128"/>
      <c r="AB34" s="140">
        <v>29</v>
      </c>
      <c r="AC34" s="131" t="s">
        <v>52</v>
      </c>
      <c r="AD34" s="132"/>
      <c r="AE34" s="239">
        <v>29</v>
      </c>
      <c r="AF34" s="131" t="s">
        <v>53</v>
      </c>
      <c r="AG34" s="132"/>
    </row>
    <row r="35" spans="1:36" s="136" customFormat="1" ht="18.600000000000001" customHeight="1">
      <c r="A35" s="125">
        <v>30</v>
      </c>
      <c r="B35" s="131" t="s">
        <v>57</v>
      </c>
      <c r="C35" s="132" t="str">
        <f>'planning BP MMV 21'!B34</f>
        <v>UC1</v>
      </c>
      <c r="D35" s="236">
        <v>30</v>
      </c>
      <c r="E35" s="126" t="s">
        <v>55</v>
      </c>
      <c r="F35" s="282"/>
      <c r="G35" s="137">
        <v>30</v>
      </c>
      <c r="H35" s="131" t="s">
        <v>52</v>
      </c>
      <c r="I35" s="132" t="str">
        <f>'planning BP MMV 21'!B78</f>
        <v>UC1</v>
      </c>
      <c r="J35" s="234">
        <v>30</v>
      </c>
      <c r="K35" s="131" t="s">
        <v>57</v>
      </c>
      <c r="L35" s="132" t="s">
        <v>58</v>
      </c>
      <c r="M35" s="141">
        <v>30</v>
      </c>
      <c r="N35" s="129" t="s">
        <v>54</v>
      </c>
      <c r="O35" s="128"/>
      <c r="P35" s="141"/>
      <c r="Q35" s="131"/>
      <c r="R35" s="132"/>
      <c r="S35" s="219">
        <v>30</v>
      </c>
      <c r="T35" s="131" t="s">
        <v>52</v>
      </c>
      <c r="U35" s="132" t="str">
        <f>'planning BP MMV 21'!B203</f>
        <v>UC4</v>
      </c>
      <c r="V35" s="240">
        <v>30</v>
      </c>
      <c r="W35" s="126" t="s">
        <v>55</v>
      </c>
      <c r="X35" s="128"/>
      <c r="Y35" s="141">
        <v>30</v>
      </c>
      <c r="Z35" s="131" t="s">
        <v>56</v>
      </c>
      <c r="AA35" s="132" t="s">
        <v>58</v>
      </c>
      <c r="AB35" s="141">
        <v>30</v>
      </c>
      <c r="AC35" s="133" t="s">
        <v>57</v>
      </c>
      <c r="AD35" s="143"/>
      <c r="AE35" s="240">
        <v>30</v>
      </c>
      <c r="AF35" s="126" t="s">
        <v>55</v>
      </c>
      <c r="AG35" s="128"/>
    </row>
    <row r="36" spans="1:36" s="136" customFormat="1" ht="18.600000000000001" customHeight="1">
      <c r="A36" s="131"/>
      <c r="B36" s="131"/>
      <c r="C36" s="228"/>
      <c r="D36" s="234">
        <v>31</v>
      </c>
      <c r="E36" s="280" t="s">
        <v>54</v>
      </c>
      <c r="F36" s="282"/>
      <c r="G36" s="125"/>
      <c r="H36" s="131"/>
      <c r="I36" s="132"/>
      <c r="J36" s="237">
        <v>31</v>
      </c>
      <c r="K36" s="229" t="s">
        <v>53</v>
      </c>
      <c r="L36" s="132" t="s">
        <v>58</v>
      </c>
      <c r="M36" s="125">
        <v>31</v>
      </c>
      <c r="N36" s="131" t="s">
        <v>56</v>
      </c>
      <c r="O36" s="132" t="str">
        <f>'planning BP MMV 21'!B143</f>
        <v>UC2</v>
      </c>
      <c r="P36" s="125"/>
      <c r="Q36" s="142"/>
      <c r="R36" s="143"/>
      <c r="S36" s="125">
        <v>31</v>
      </c>
      <c r="T36" s="131" t="s">
        <v>57</v>
      </c>
      <c r="U36" s="132" t="str">
        <f>'planning BP MMV 21'!B205</f>
        <v>UC4</v>
      </c>
      <c r="V36" s="125"/>
      <c r="W36" s="125"/>
      <c r="X36" s="132"/>
      <c r="Y36" s="125">
        <v>31</v>
      </c>
      <c r="Z36" s="131" t="s">
        <v>52</v>
      </c>
      <c r="AA36" s="132" t="s">
        <v>58</v>
      </c>
      <c r="AB36" s="125"/>
      <c r="AC36" s="133"/>
      <c r="AD36" s="230"/>
      <c r="AE36" s="234">
        <v>31</v>
      </c>
      <c r="AF36" s="126" t="s">
        <v>54</v>
      </c>
      <c r="AG36" s="128"/>
    </row>
    <row r="37" spans="1:36" s="136" customFormat="1" ht="15" customHeight="1">
      <c r="A37" s="144" t="s">
        <v>74</v>
      </c>
      <c r="B37" s="145"/>
      <c r="C37" s="146">
        <f>COUNTIF(C6:C36,"*UC1*")+COUNTIF(C6:C36,"*UC2*")+COUNTIF(C6:C36,"*UC3*")+COUNTIF(C6:C36,"*UC4*")+COUNTIF(C6:C36,"Centre")+COUNTIF(C6:C36,"*Positionnement*")</f>
        <v>14</v>
      </c>
      <c r="D37" s="146"/>
      <c r="E37" s="146"/>
      <c r="F37" s="146">
        <f t="shared" ref="F37:AG37" si="9">COUNTIF(F6:F36,"*UC1*")+COUNTIF(F6:F36,"*UC2*")+COUNTIF(F6:F36,"*UC3*")+COUNTIF(F6:F36,"*UC4*")+COUNTIF(F6:F36,"Centre")+COUNTIF(F6:F36,"*Positionnement*")</f>
        <v>6</v>
      </c>
      <c r="G37" s="146"/>
      <c r="H37" s="146"/>
      <c r="I37" s="146">
        <f t="shared" si="9"/>
        <v>10</v>
      </c>
      <c r="J37" s="146"/>
      <c r="K37" s="146"/>
      <c r="L37" s="146">
        <f t="shared" si="9"/>
        <v>13</v>
      </c>
      <c r="M37" s="146"/>
      <c r="N37" s="146"/>
      <c r="O37" s="146">
        <f t="shared" si="9"/>
        <v>13</v>
      </c>
      <c r="P37" s="146"/>
      <c r="Q37" s="146"/>
      <c r="R37" s="146">
        <f t="shared" si="9"/>
        <v>7</v>
      </c>
      <c r="S37" s="146"/>
      <c r="T37" s="146"/>
      <c r="U37" s="146">
        <f t="shared" si="9"/>
        <v>18</v>
      </c>
      <c r="V37" s="146"/>
      <c r="W37" s="146"/>
      <c r="X37" s="146">
        <f t="shared" si="9"/>
        <v>6</v>
      </c>
      <c r="Y37" s="146"/>
      <c r="Z37" s="146"/>
      <c r="AA37" s="146">
        <f t="shared" si="9"/>
        <v>13</v>
      </c>
      <c r="AB37" s="146"/>
      <c r="AC37" s="146"/>
      <c r="AD37" s="146">
        <f t="shared" si="9"/>
        <v>3</v>
      </c>
      <c r="AE37" s="146"/>
      <c r="AF37" s="146"/>
      <c r="AG37" s="146">
        <f t="shared" si="9"/>
        <v>0</v>
      </c>
      <c r="AH37" s="145"/>
      <c r="AI37" s="147">
        <f>SUM(C37:AG37)</f>
        <v>103</v>
      </c>
      <c r="AJ37" s="148" t="s">
        <v>59</v>
      </c>
    </row>
    <row r="38" spans="1:36" s="123" customFormat="1" ht="15.6" customHeight="1" thickBot="1">
      <c r="A38" s="144" t="s">
        <v>73</v>
      </c>
      <c r="B38" s="145"/>
      <c r="C38" s="146">
        <f>COUNTIF(C6:C36,"stage pratique")</f>
        <v>5</v>
      </c>
      <c r="D38" s="146"/>
      <c r="E38" s="146"/>
      <c r="F38" s="146">
        <f t="shared" ref="F38:AG38" si="10">COUNTIF(F6:F36,"stage pratique")</f>
        <v>15</v>
      </c>
      <c r="G38" s="146"/>
      <c r="H38" s="146"/>
      <c r="I38" s="146">
        <f t="shared" si="10"/>
        <v>10</v>
      </c>
      <c r="J38" s="146"/>
      <c r="K38" s="146"/>
      <c r="L38" s="146">
        <f t="shared" si="10"/>
        <v>10</v>
      </c>
      <c r="M38" s="146"/>
      <c r="N38" s="146"/>
      <c r="O38" s="146">
        <f t="shared" si="10"/>
        <v>8</v>
      </c>
      <c r="P38" s="146"/>
      <c r="Q38" s="146"/>
      <c r="R38" s="146">
        <f t="shared" si="10"/>
        <v>13</v>
      </c>
      <c r="S38" s="146"/>
      <c r="T38" s="146"/>
      <c r="U38" s="146">
        <f t="shared" si="10"/>
        <v>5</v>
      </c>
      <c r="V38" s="146"/>
      <c r="W38" s="146"/>
      <c r="X38" s="146">
        <f t="shared" si="10"/>
        <v>14</v>
      </c>
      <c r="Y38" s="146"/>
      <c r="Z38" s="146"/>
      <c r="AA38" s="146">
        <f t="shared" si="10"/>
        <v>8</v>
      </c>
      <c r="AB38" s="146"/>
      <c r="AC38" s="146"/>
      <c r="AD38" s="146">
        <f t="shared" si="10"/>
        <v>9</v>
      </c>
      <c r="AE38" s="146"/>
      <c r="AF38" s="146"/>
      <c r="AG38" s="146">
        <f t="shared" si="10"/>
        <v>0</v>
      </c>
      <c r="AH38" s="145"/>
      <c r="AI38" s="147">
        <f>SUM(C38:AG38)</f>
        <v>97</v>
      </c>
      <c r="AJ38" s="149" t="s">
        <v>59</v>
      </c>
    </row>
    <row r="39" spans="1:36" s="123" customFormat="1" ht="25.15" customHeight="1">
      <c r="E39" s="150"/>
      <c r="F39" s="151" t="str">
        <f>'planning BP MMV 21'!L1</f>
        <v>Journées UC1</v>
      </c>
      <c r="G39" s="417">
        <f>'planning BP MMV 21'!M1</f>
        <v>24</v>
      </c>
      <c r="H39" s="417"/>
      <c r="I39" s="152" t="s">
        <v>59</v>
      </c>
      <c r="K39" s="153"/>
      <c r="L39" s="153"/>
      <c r="M39" s="154"/>
      <c r="N39" s="153"/>
      <c r="O39" s="153"/>
      <c r="P39" s="154"/>
      <c r="Q39" s="155"/>
      <c r="R39" s="153"/>
      <c r="U39" s="156"/>
      <c r="V39" s="157"/>
    </row>
    <row r="40" spans="1:36" ht="25.15" customHeight="1">
      <c r="E40" s="150"/>
      <c r="F40" s="161" t="str">
        <f>'planning BP MMV 21'!L2</f>
        <v>Journées UC2</v>
      </c>
      <c r="G40" s="420">
        <f>'planning BP MMV 21'!M2</f>
        <v>23.5</v>
      </c>
      <c r="H40" s="420"/>
      <c r="I40" s="162" t="s">
        <v>59</v>
      </c>
      <c r="K40" s="160"/>
      <c r="L40" s="123"/>
      <c r="M40" s="155"/>
      <c r="O40" s="123"/>
      <c r="P40" s="123"/>
      <c r="R40" s="123"/>
      <c r="U40" s="123"/>
    </row>
    <row r="41" spans="1:36" ht="25.15" customHeight="1" thickBot="1">
      <c r="C41" s="150"/>
      <c r="E41" s="150"/>
      <c r="F41" s="163" t="str">
        <f>'planning BP MMV 21'!L3</f>
        <v>Journées UC3</v>
      </c>
      <c r="G41" s="421">
        <f>'planning BP MMV 21'!M3</f>
        <v>26</v>
      </c>
      <c r="H41" s="421"/>
      <c r="I41" s="164" t="s">
        <v>59</v>
      </c>
      <c r="O41" s="123"/>
      <c r="P41" s="123"/>
      <c r="R41" s="123"/>
      <c r="U41" s="123"/>
    </row>
    <row r="42" spans="1:36" ht="25.15" customHeight="1" thickBot="1">
      <c r="A42" s="159"/>
      <c r="C42" s="165" t="s">
        <v>75</v>
      </c>
      <c r="E42" s="150"/>
      <c r="F42" s="166" t="str">
        <f>'planning BP MMV 21'!L4</f>
        <v>Journées UC4</v>
      </c>
      <c r="G42" s="422">
        <f>'planning BP MMV 21'!M4</f>
        <v>24</v>
      </c>
      <c r="H42" s="422"/>
      <c r="I42" s="167" t="s">
        <v>59</v>
      </c>
      <c r="J42" s="155"/>
      <c r="L42" s="160"/>
      <c r="M42" s="155"/>
      <c r="O42" s="160"/>
      <c r="P42" s="155"/>
      <c r="Q42" s="168"/>
      <c r="R42" s="150"/>
    </row>
    <row r="43" spans="1:36" ht="10.5" customHeight="1">
      <c r="A43" s="169"/>
      <c r="Q43" s="168"/>
    </row>
    <row r="44" spans="1:36" ht="20.100000000000001" customHeight="1">
      <c r="A44" s="159"/>
      <c r="J44" s="155"/>
      <c r="M44" s="155"/>
      <c r="P44" s="155"/>
      <c r="Q44" s="168"/>
      <c r="S44" s="170"/>
      <c r="T44" s="170"/>
      <c r="U44" s="123"/>
    </row>
    <row r="45" spans="1:36" ht="20.100000000000001" customHeight="1">
      <c r="A45" s="171"/>
      <c r="B45" s="171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72"/>
      <c r="R45" s="168"/>
      <c r="S45" s="168"/>
      <c r="T45" s="168"/>
    </row>
    <row r="46" spans="1:36" ht="20.100000000000001" customHeight="1">
      <c r="A46" s="171"/>
      <c r="B46" s="171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</row>
    <row r="47" spans="1:36" ht="20.100000000000001" customHeight="1">
      <c r="A47" s="171"/>
      <c r="B47" s="171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73"/>
      <c r="R47" s="168"/>
      <c r="S47" s="168"/>
      <c r="T47" s="168"/>
    </row>
    <row r="48" spans="1:36" ht="20.100000000000001" customHeight="1">
      <c r="A48" s="174"/>
      <c r="B48" s="174"/>
      <c r="C48" s="172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5"/>
      <c r="R48" s="172"/>
      <c r="S48" s="172"/>
      <c r="T48" s="172"/>
    </row>
    <row r="49" spans="1:20" ht="15.75">
      <c r="A49" s="171"/>
      <c r="B49" s="171"/>
      <c r="C49" s="168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75"/>
      <c r="R49" s="168"/>
      <c r="S49" s="168"/>
      <c r="T49" s="168"/>
    </row>
    <row r="50" spans="1:20" ht="15.75">
      <c r="A50" s="411"/>
      <c r="B50" s="411"/>
      <c r="C50" s="411"/>
      <c r="D50" s="411"/>
      <c r="E50" s="411"/>
      <c r="F50" s="411"/>
      <c r="G50" s="411"/>
      <c r="H50" s="411"/>
      <c r="I50" s="411"/>
      <c r="J50" s="413"/>
      <c r="K50" s="413"/>
      <c r="L50" s="413"/>
      <c r="M50" s="413"/>
      <c r="N50" s="413"/>
      <c r="O50" s="413"/>
      <c r="P50" s="173"/>
      <c r="Q50" s="175"/>
      <c r="R50" s="173"/>
      <c r="S50" s="176"/>
      <c r="T50" s="176"/>
    </row>
    <row r="51" spans="1:20" ht="15.75">
      <c r="A51" s="177"/>
      <c r="B51" s="177"/>
      <c r="C51" s="178"/>
      <c r="D51" s="175"/>
      <c r="E51" s="175"/>
      <c r="F51" s="179"/>
      <c r="G51" s="175"/>
      <c r="H51" s="175"/>
      <c r="I51" s="178"/>
      <c r="J51" s="175"/>
      <c r="K51" s="175"/>
      <c r="L51" s="178"/>
      <c r="M51" s="175"/>
      <c r="N51" s="175"/>
      <c r="O51" s="179"/>
      <c r="P51" s="175"/>
      <c r="Q51" s="175"/>
      <c r="R51" s="180"/>
      <c r="S51" s="155"/>
      <c r="T51" s="155"/>
    </row>
    <row r="52" spans="1:20" ht="15.75">
      <c r="A52" s="177"/>
      <c r="B52" s="177"/>
      <c r="C52" s="180"/>
      <c r="D52" s="175"/>
      <c r="E52" s="175"/>
      <c r="F52" s="179"/>
      <c r="G52" s="175"/>
      <c r="H52" s="175"/>
      <c r="I52" s="178"/>
      <c r="J52" s="175"/>
      <c r="K52" s="175"/>
      <c r="L52" s="178"/>
      <c r="M52" s="175"/>
      <c r="N52" s="175"/>
      <c r="O52" s="178"/>
      <c r="P52" s="175"/>
      <c r="Q52" s="175"/>
      <c r="R52" s="180"/>
      <c r="S52" s="155"/>
      <c r="T52" s="155"/>
    </row>
    <row r="53" spans="1:20" ht="15.75">
      <c r="A53" s="177"/>
      <c r="B53" s="177"/>
      <c r="C53" s="178"/>
      <c r="D53" s="175"/>
      <c r="E53" s="175"/>
      <c r="F53" s="178"/>
      <c r="G53" s="175"/>
      <c r="H53" s="175"/>
      <c r="I53" s="178"/>
      <c r="J53" s="175"/>
      <c r="K53" s="175"/>
      <c r="L53" s="181"/>
      <c r="M53" s="175"/>
      <c r="N53" s="175"/>
      <c r="O53" s="182"/>
      <c r="P53" s="175"/>
      <c r="Q53" s="175"/>
      <c r="R53" s="180"/>
      <c r="S53" s="155"/>
      <c r="T53" s="155"/>
    </row>
    <row r="54" spans="1:20" ht="15.75">
      <c r="A54" s="177"/>
      <c r="B54" s="177"/>
      <c r="C54" s="179"/>
      <c r="D54" s="175"/>
      <c r="E54" s="175"/>
      <c r="F54" s="178"/>
      <c r="G54" s="175"/>
      <c r="H54" s="175"/>
      <c r="I54" s="178"/>
      <c r="J54" s="175"/>
      <c r="K54" s="175"/>
      <c r="L54" s="179"/>
      <c r="M54" s="175"/>
      <c r="N54" s="175"/>
      <c r="O54" s="178"/>
      <c r="P54" s="175"/>
      <c r="Q54" s="175"/>
      <c r="R54" s="180"/>
      <c r="S54" s="155"/>
      <c r="T54" s="155"/>
    </row>
    <row r="55" spans="1:20" ht="15.75">
      <c r="A55" s="177"/>
      <c r="B55" s="177"/>
      <c r="C55" s="179"/>
      <c r="D55" s="175"/>
      <c r="E55" s="175"/>
      <c r="F55" s="178"/>
      <c r="G55" s="175"/>
      <c r="H55" s="175"/>
      <c r="I55" s="178"/>
      <c r="J55" s="175"/>
      <c r="K55" s="175"/>
      <c r="L55" s="183"/>
      <c r="M55" s="175"/>
      <c r="N55" s="175"/>
      <c r="O55" s="178"/>
      <c r="P55" s="175"/>
      <c r="Q55" s="175"/>
      <c r="R55" s="180"/>
      <c r="S55" s="155"/>
      <c r="T55" s="155"/>
    </row>
    <row r="56" spans="1:20" ht="15.75">
      <c r="A56" s="177"/>
      <c r="B56" s="177"/>
      <c r="C56" s="178"/>
      <c r="D56" s="175"/>
      <c r="E56" s="175"/>
      <c r="F56" s="178"/>
      <c r="G56" s="175"/>
      <c r="H56" s="175"/>
      <c r="I56" s="179"/>
      <c r="J56" s="175"/>
      <c r="K56" s="175"/>
      <c r="L56" s="183"/>
      <c r="M56" s="175"/>
      <c r="N56" s="175"/>
      <c r="O56" s="178"/>
      <c r="P56" s="175"/>
      <c r="Q56" s="175"/>
      <c r="R56" s="179"/>
      <c r="S56" s="155"/>
      <c r="T56" s="155"/>
    </row>
    <row r="57" spans="1:20" ht="15.75">
      <c r="A57" s="177"/>
      <c r="B57" s="177"/>
      <c r="C57" s="180"/>
      <c r="D57" s="175"/>
      <c r="E57" s="175"/>
      <c r="F57" s="178"/>
      <c r="G57" s="175"/>
      <c r="H57" s="175"/>
      <c r="I57" s="179"/>
      <c r="J57" s="175"/>
      <c r="K57" s="175"/>
      <c r="L57" s="183"/>
      <c r="M57" s="175"/>
      <c r="N57" s="175"/>
      <c r="O57" s="180"/>
      <c r="P57" s="175"/>
      <c r="Q57" s="175"/>
      <c r="R57" s="178"/>
      <c r="S57" s="155"/>
      <c r="T57" s="155"/>
    </row>
    <row r="58" spans="1:20" ht="15.75">
      <c r="A58" s="177"/>
      <c r="B58" s="177"/>
      <c r="C58" s="178"/>
      <c r="D58" s="175"/>
      <c r="E58" s="175"/>
      <c r="F58" s="180"/>
      <c r="G58" s="175"/>
      <c r="H58" s="175"/>
      <c r="I58" s="180"/>
      <c r="J58" s="175"/>
      <c r="K58" s="175"/>
      <c r="L58" s="183"/>
      <c r="M58" s="175"/>
      <c r="N58" s="175"/>
      <c r="O58" s="179"/>
      <c r="P58" s="175"/>
      <c r="Q58" s="175"/>
      <c r="R58" s="178"/>
      <c r="S58" s="155"/>
      <c r="T58" s="155"/>
    </row>
    <row r="59" spans="1:20" ht="15.75">
      <c r="A59" s="177"/>
      <c r="B59" s="177"/>
      <c r="C59" s="180"/>
      <c r="D59" s="175"/>
      <c r="E59" s="175"/>
      <c r="F59" s="179"/>
      <c r="G59" s="175"/>
      <c r="H59" s="175"/>
      <c r="I59" s="180"/>
      <c r="J59" s="175"/>
      <c r="K59" s="175"/>
      <c r="L59" s="183"/>
      <c r="M59" s="175"/>
      <c r="N59" s="175"/>
      <c r="O59" s="180"/>
      <c r="P59" s="175"/>
      <c r="Q59" s="175"/>
      <c r="R59" s="178"/>
      <c r="S59" s="155"/>
      <c r="T59" s="155"/>
    </row>
    <row r="60" spans="1:20" ht="15.75">
      <c r="A60" s="177"/>
      <c r="B60" s="177"/>
      <c r="C60" s="178"/>
      <c r="D60" s="175"/>
      <c r="E60" s="175"/>
      <c r="F60" s="180"/>
      <c r="G60" s="175"/>
      <c r="H60" s="175"/>
      <c r="I60" s="180"/>
      <c r="J60" s="175"/>
      <c r="K60" s="175"/>
      <c r="L60" s="179"/>
      <c r="M60" s="175"/>
      <c r="N60" s="175"/>
      <c r="O60" s="180"/>
      <c r="P60" s="175"/>
      <c r="Q60" s="175"/>
      <c r="R60" s="178"/>
      <c r="S60" s="155"/>
      <c r="T60" s="155"/>
    </row>
    <row r="61" spans="1:20" ht="15.75">
      <c r="A61" s="177"/>
      <c r="B61" s="177"/>
      <c r="C61" s="180"/>
      <c r="D61" s="175"/>
      <c r="E61" s="175"/>
      <c r="F61" s="180"/>
      <c r="G61" s="175"/>
      <c r="H61" s="175"/>
      <c r="I61" s="180"/>
      <c r="J61" s="175"/>
      <c r="K61" s="175"/>
      <c r="L61" s="179"/>
      <c r="M61" s="175"/>
      <c r="N61" s="175"/>
      <c r="O61" s="180"/>
      <c r="P61" s="175"/>
      <c r="Q61" s="175"/>
      <c r="R61" s="178"/>
      <c r="S61" s="155"/>
      <c r="T61" s="155"/>
    </row>
    <row r="62" spans="1:20" ht="15.75">
      <c r="A62" s="177"/>
      <c r="B62" s="177"/>
      <c r="C62" s="179"/>
      <c r="D62" s="175"/>
      <c r="E62" s="175"/>
      <c r="F62" s="180"/>
      <c r="G62" s="175"/>
      <c r="H62" s="175"/>
      <c r="I62" s="178"/>
      <c r="J62" s="175"/>
      <c r="K62" s="175"/>
      <c r="L62" s="183"/>
      <c r="M62" s="175"/>
      <c r="N62" s="175"/>
      <c r="O62" s="180"/>
      <c r="P62" s="175"/>
      <c r="Q62" s="175"/>
      <c r="R62" s="180"/>
      <c r="S62" s="155"/>
      <c r="T62" s="155"/>
    </row>
    <row r="63" spans="1:20" ht="15.75">
      <c r="A63" s="177"/>
      <c r="B63" s="177"/>
      <c r="C63" s="180"/>
      <c r="D63" s="175"/>
      <c r="E63" s="175"/>
      <c r="F63" s="180"/>
      <c r="G63" s="175"/>
      <c r="H63" s="175"/>
      <c r="I63" s="180"/>
      <c r="J63" s="175"/>
      <c r="K63" s="175"/>
      <c r="L63" s="183"/>
      <c r="M63" s="175"/>
      <c r="N63" s="175"/>
      <c r="O63" s="180"/>
      <c r="P63" s="175"/>
      <c r="Q63" s="175"/>
      <c r="R63" s="179"/>
      <c r="S63" s="155"/>
      <c r="T63" s="155"/>
    </row>
    <row r="64" spans="1:20" ht="15.75">
      <c r="A64" s="177"/>
      <c r="B64" s="177"/>
      <c r="C64" s="180"/>
      <c r="D64" s="175"/>
      <c r="E64" s="175"/>
      <c r="F64" s="180"/>
      <c r="G64" s="175"/>
      <c r="H64" s="175"/>
      <c r="I64" s="179"/>
      <c r="J64" s="175"/>
      <c r="K64" s="175"/>
      <c r="L64" s="179"/>
      <c r="M64" s="175"/>
      <c r="N64" s="175"/>
      <c r="O64" s="180"/>
      <c r="P64" s="175"/>
      <c r="Q64" s="175"/>
      <c r="R64" s="178"/>
      <c r="S64" s="155"/>
      <c r="T64" s="155"/>
    </row>
    <row r="65" spans="1:20" ht="15.75">
      <c r="A65" s="177"/>
      <c r="B65" s="177"/>
      <c r="C65" s="180"/>
      <c r="D65" s="175"/>
      <c r="E65" s="175"/>
      <c r="F65" s="180"/>
      <c r="G65" s="175"/>
      <c r="H65" s="175"/>
      <c r="I65" s="178"/>
      <c r="J65" s="175"/>
      <c r="K65" s="175"/>
      <c r="L65" s="183"/>
      <c r="M65" s="175"/>
      <c r="N65" s="175"/>
      <c r="O65" s="179"/>
      <c r="P65" s="175"/>
      <c r="Q65" s="175"/>
      <c r="R65" s="178"/>
      <c r="S65" s="155"/>
      <c r="T65" s="155"/>
    </row>
    <row r="66" spans="1:20" ht="15.75">
      <c r="A66" s="177"/>
      <c r="B66" s="177"/>
      <c r="C66" s="180"/>
      <c r="D66" s="175"/>
      <c r="E66" s="175"/>
      <c r="F66" s="179"/>
      <c r="G66" s="175"/>
      <c r="H66" s="175"/>
      <c r="I66" s="178"/>
      <c r="J66" s="175"/>
      <c r="K66" s="175"/>
      <c r="L66" s="183"/>
      <c r="M66" s="175"/>
      <c r="N66" s="175"/>
      <c r="O66" s="178"/>
      <c r="P66" s="175"/>
      <c r="Q66" s="175"/>
      <c r="R66" s="178"/>
      <c r="S66" s="155"/>
      <c r="T66" s="155"/>
    </row>
    <row r="67" spans="1:20" ht="15.75">
      <c r="A67" s="177"/>
      <c r="B67" s="177"/>
      <c r="C67" s="180"/>
      <c r="D67" s="175"/>
      <c r="E67" s="175"/>
      <c r="F67" s="178"/>
      <c r="G67" s="175"/>
      <c r="H67" s="175"/>
      <c r="I67" s="178"/>
      <c r="J67" s="175"/>
      <c r="K67" s="175"/>
      <c r="L67" s="179"/>
      <c r="M67" s="175"/>
      <c r="N67" s="175"/>
      <c r="O67" s="178"/>
      <c r="P67" s="175"/>
      <c r="Q67" s="175"/>
      <c r="R67" s="184"/>
      <c r="S67" s="155"/>
      <c r="T67" s="155"/>
    </row>
    <row r="68" spans="1:20" ht="15.75">
      <c r="A68" s="177"/>
      <c r="B68" s="177"/>
      <c r="C68" s="179"/>
      <c r="D68" s="175"/>
      <c r="E68" s="175"/>
      <c r="F68" s="178"/>
      <c r="G68" s="175"/>
      <c r="H68" s="175"/>
      <c r="I68" s="178"/>
      <c r="J68" s="175"/>
      <c r="K68" s="175"/>
      <c r="L68" s="179"/>
      <c r="M68" s="175"/>
      <c r="N68" s="175"/>
      <c r="O68" s="178"/>
      <c r="P68" s="175"/>
      <c r="Q68" s="175"/>
      <c r="R68" s="178"/>
      <c r="S68" s="155"/>
      <c r="T68" s="155"/>
    </row>
    <row r="69" spans="1:20" ht="15.75">
      <c r="A69" s="177"/>
      <c r="B69" s="177"/>
      <c r="C69" s="179"/>
      <c r="D69" s="175"/>
      <c r="E69" s="175"/>
      <c r="F69" s="178"/>
      <c r="G69" s="175"/>
      <c r="H69" s="175"/>
      <c r="I69" s="178"/>
      <c r="J69" s="175"/>
      <c r="K69" s="175"/>
      <c r="L69" s="182"/>
      <c r="M69" s="175"/>
      <c r="N69" s="175"/>
      <c r="O69" s="185"/>
      <c r="P69" s="175"/>
      <c r="Q69" s="175"/>
      <c r="R69" s="179"/>
      <c r="S69" s="155"/>
      <c r="T69" s="155"/>
    </row>
    <row r="70" spans="1:20" ht="15.75">
      <c r="A70" s="177"/>
      <c r="B70" s="177"/>
      <c r="C70" s="179"/>
      <c r="D70" s="175"/>
      <c r="E70" s="175"/>
      <c r="F70" s="178"/>
      <c r="G70" s="175"/>
      <c r="H70" s="175"/>
      <c r="I70" s="179"/>
      <c r="J70" s="175"/>
      <c r="K70" s="175"/>
      <c r="L70" s="178"/>
      <c r="M70" s="175"/>
      <c r="N70" s="175"/>
      <c r="O70" s="178"/>
      <c r="P70" s="175"/>
      <c r="Q70" s="175"/>
      <c r="R70" s="179"/>
      <c r="S70" s="155"/>
      <c r="T70" s="155"/>
    </row>
    <row r="71" spans="1:20" ht="15.75">
      <c r="A71" s="177"/>
      <c r="B71" s="177"/>
      <c r="C71" s="178"/>
      <c r="D71" s="175"/>
      <c r="E71" s="175"/>
      <c r="F71" s="178"/>
      <c r="G71" s="175"/>
      <c r="H71" s="175"/>
      <c r="I71" s="179"/>
      <c r="J71" s="175"/>
      <c r="K71" s="175"/>
      <c r="L71" s="178"/>
      <c r="M71" s="175"/>
      <c r="N71" s="175"/>
      <c r="O71" s="179"/>
      <c r="P71" s="175"/>
      <c r="Q71" s="175"/>
      <c r="R71" s="180"/>
      <c r="S71" s="155"/>
      <c r="T71" s="155"/>
    </row>
    <row r="72" spans="1:20" ht="15.75">
      <c r="A72" s="177"/>
      <c r="B72" s="177"/>
      <c r="C72" s="186"/>
      <c r="D72" s="175"/>
      <c r="E72" s="175"/>
      <c r="F72" s="180"/>
      <c r="G72" s="175"/>
      <c r="H72" s="175"/>
      <c r="I72" s="178"/>
      <c r="J72" s="175"/>
      <c r="K72" s="175"/>
      <c r="L72" s="178"/>
      <c r="M72" s="175"/>
      <c r="N72" s="175"/>
      <c r="O72" s="179"/>
      <c r="P72" s="175"/>
      <c r="Q72" s="175"/>
      <c r="R72" s="180"/>
      <c r="S72" s="155"/>
      <c r="T72" s="155"/>
    </row>
    <row r="73" spans="1:20" ht="15.75">
      <c r="A73" s="177"/>
      <c r="B73" s="177"/>
      <c r="C73" s="178"/>
      <c r="D73" s="175"/>
      <c r="E73" s="175"/>
      <c r="F73" s="179"/>
      <c r="G73" s="175"/>
      <c r="H73" s="175"/>
      <c r="I73" s="178"/>
      <c r="J73" s="175"/>
      <c r="K73" s="175"/>
      <c r="L73" s="178"/>
      <c r="M73" s="175"/>
      <c r="N73" s="175"/>
      <c r="O73" s="180"/>
      <c r="P73" s="175"/>
      <c r="Q73" s="175"/>
      <c r="R73" s="180"/>
      <c r="S73" s="155"/>
      <c r="T73" s="155"/>
    </row>
    <row r="74" spans="1:20" ht="15.75">
      <c r="A74" s="177"/>
      <c r="B74" s="177"/>
      <c r="C74" s="178"/>
      <c r="D74" s="175"/>
      <c r="E74" s="175"/>
      <c r="F74" s="180"/>
      <c r="G74" s="175"/>
      <c r="H74" s="175"/>
      <c r="I74" s="178"/>
      <c r="J74" s="175"/>
      <c r="K74" s="175"/>
      <c r="L74" s="179"/>
      <c r="M74" s="175"/>
      <c r="N74" s="175"/>
      <c r="O74" s="180"/>
      <c r="P74" s="175"/>
      <c r="Q74" s="175"/>
      <c r="R74" s="180"/>
      <c r="S74" s="155"/>
      <c r="T74" s="155"/>
    </row>
    <row r="75" spans="1:20" ht="15.75">
      <c r="A75" s="177"/>
      <c r="B75" s="177"/>
      <c r="C75" s="179"/>
      <c r="D75" s="175"/>
      <c r="E75" s="175"/>
      <c r="F75" s="180"/>
      <c r="G75" s="175"/>
      <c r="H75" s="175"/>
      <c r="I75" s="178"/>
      <c r="J75" s="175"/>
      <c r="K75" s="175"/>
      <c r="L75" s="179"/>
      <c r="M75" s="175"/>
      <c r="N75" s="175"/>
      <c r="O75" s="180"/>
      <c r="P75" s="175"/>
      <c r="Q75" s="175"/>
      <c r="R75" s="180"/>
      <c r="S75" s="155"/>
      <c r="T75" s="155"/>
    </row>
    <row r="76" spans="1:20" ht="15.75">
      <c r="A76" s="177"/>
      <c r="B76" s="177"/>
      <c r="C76" s="179"/>
      <c r="D76" s="175"/>
      <c r="E76" s="175"/>
      <c r="F76" s="180"/>
      <c r="G76" s="175"/>
      <c r="H76" s="175"/>
      <c r="I76" s="178"/>
      <c r="J76" s="175"/>
      <c r="K76" s="175"/>
      <c r="L76" s="180"/>
      <c r="M76" s="175"/>
      <c r="N76" s="175"/>
      <c r="O76" s="178"/>
      <c r="P76" s="175"/>
      <c r="Q76" s="175"/>
      <c r="R76" s="180"/>
      <c r="S76" s="155"/>
      <c r="T76" s="155"/>
    </row>
    <row r="77" spans="1:20" ht="15.75">
      <c r="A77" s="177"/>
      <c r="B77" s="177"/>
      <c r="C77" s="182"/>
      <c r="D77" s="175"/>
      <c r="E77" s="175"/>
      <c r="F77" s="180"/>
      <c r="G77" s="175"/>
      <c r="H77" s="175"/>
      <c r="I77" s="179"/>
      <c r="J77" s="175"/>
      <c r="K77" s="175"/>
      <c r="L77" s="180"/>
      <c r="M77" s="175"/>
      <c r="N77" s="175"/>
      <c r="O77" s="178"/>
      <c r="P77" s="175"/>
      <c r="Q77" s="175"/>
      <c r="R77" s="179"/>
      <c r="S77" s="155"/>
      <c r="T77" s="155"/>
    </row>
    <row r="78" spans="1:20" ht="15.75">
      <c r="A78" s="177"/>
      <c r="B78" s="177"/>
      <c r="C78" s="178"/>
      <c r="D78" s="175"/>
      <c r="E78" s="175"/>
      <c r="F78" s="180"/>
      <c r="G78" s="175"/>
      <c r="H78" s="175"/>
      <c r="I78" s="179"/>
      <c r="J78" s="175"/>
      <c r="K78" s="175"/>
      <c r="L78" s="180"/>
      <c r="M78" s="175"/>
      <c r="N78" s="175"/>
      <c r="O78" s="180"/>
      <c r="P78" s="175"/>
      <c r="Q78" s="175"/>
      <c r="R78" s="178"/>
      <c r="S78" s="155"/>
      <c r="T78" s="155"/>
    </row>
    <row r="79" spans="1:20" ht="15.75">
      <c r="A79" s="177"/>
      <c r="B79" s="177"/>
      <c r="C79" s="178"/>
      <c r="D79" s="175"/>
      <c r="E79" s="175"/>
      <c r="F79" s="180"/>
      <c r="G79" s="175"/>
      <c r="H79" s="175"/>
      <c r="I79" s="178"/>
      <c r="J79" s="175"/>
      <c r="K79" s="175"/>
      <c r="L79" s="180"/>
      <c r="M79" s="175"/>
      <c r="N79" s="175"/>
      <c r="O79" s="179"/>
      <c r="P79" s="175"/>
      <c r="Q79" s="175"/>
      <c r="R79" s="178"/>
      <c r="S79" s="155"/>
      <c r="T79" s="155"/>
    </row>
    <row r="80" spans="1:20" ht="15.75">
      <c r="A80" s="177"/>
      <c r="B80" s="177"/>
      <c r="C80" s="175"/>
      <c r="D80" s="175"/>
      <c r="E80" s="175"/>
      <c r="F80" s="179"/>
      <c r="G80" s="175"/>
      <c r="H80" s="175"/>
      <c r="I80" s="178"/>
      <c r="J80" s="175"/>
      <c r="K80" s="175"/>
      <c r="L80" s="180"/>
      <c r="M80" s="175"/>
      <c r="N80" s="175"/>
      <c r="O80" s="180"/>
      <c r="P80" s="175"/>
      <c r="Q80" s="175"/>
      <c r="R80" s="178"/>
      <c r="S80" s="155"/>
      <c r="T80" s="155"/>
    </row>
    <row r="81" spans="1:20" ht="15.75">
      <c r="A81" s="177"/>
      <c r="B81" s="177"/>
      <c r="C81" s="178"/>
      <c r="D81" s="419"/>
      <c r="E81" s="419"/>
      <c r="F81" s="419"/>
      <c r="G81" s="175"/>
      <c r="H81" s="175"/>
      <c r="I81" s="178"/>
      <c r="J81" s="175"/>
      <c r="K81" s="175"/>
      <c r="L81" s="180"/>
      <c r="M81" s="423"/>
      <c r="N81" s="424"/>
      <c r="O81" s="424"/>
      <c r="P81" s="175"/>
      <c r="Q81" s="153"/>
      <c r="R81" s="180"/>
      <c r="S81" s="155"/>
      <c r="T81" s="155"/>
    </row>
    <row r="82" spans="1:20" ht="15.75">
      <c r="A82" s="187"/>
      <c r="B82" s="187"/>
      <c r="C82" s="175"/>
      <c r="D82" s="175"/>
      <c r="E82" s="175"/>
      <c r="F82" s="175"/>
      <c r="G82" s="175"/>
      <c r="H82" s="175"/>
      <c r="I82" s="175"/>
      <c r="J82" s="175"/>
      <c r="K82" s="175"/>
      <c r="L82" s="175"/>
      <c r="M82" s="180"/>
      <c r="N82" s="180"/>
      <c r="O82" s="175"/>
      <c r="P82" s="175"/>
      <c r="Q82" s="188"/>
      <c r="R82" s="175"/>
      <c r="S82" s="179"/>
      <c r="T82" s="175"/>
    </row>
    <row r="83" spans="1:20" ht="15.75">
      <c r="A83" s="187"/>
      <c r="B83" s="187"/>
      <c r="C83" s="175"/>
      <c r="D83" s="175"/>
      <c r="E83" s="175"/>
      <c r="F83" s="175"/>
      <c r="G83" s="175"/>
      <c r="H83" s="175"/>
      <c r="I83" s="175"/>
      <c r="J83" s="175"/>
      <c r="K83" s="175"/>
      <c r="L83" s="175"/>
      <c r="M83" s="180"/>
      <c r="N83" s="180"/>
      <c r="O83" s="175"/>
      <c r="P83" s="175"/>
      <c r="Q83" s="188"/>
      <c r="R83" s="175"/>
      <c r="S83" s="175"/>
      <c r="T83" s="175"/>
    </row>
    <row r="84" spans="1:20" ht="15.75">
      <c r="A84" s="418"/>
      <c r="B84" s="418"/>
      <c r="C84" s="418"/>
      <c r="D84" s="418"/>
      <c r="E84" s="153"/>
      <c r="F84" s="153"/>
      <c r="G84" s="153"/>
      <c r="H84" s="153"/>
      <c r="I84" s="153"/>
      <c r="J84" s="153"/>
      <c r="K84" s="153"/>
      <c r="L84" s="153"/>
      <c r="M84" s="153"/>
      <c r="N84" s="153"/>
      <c r="O84" s="153"/>
      <c r="P84" s="153"/>
      <c r="R84" s="153"/>
      <c r="S84" s="188"/>
      <c r="T84" s="188"/>
    </row>
    <row r="85" spans="1:20" ht="15.75">
      <c r="A85" s="416"/>
      <c r="B85" s="416"/>
      <c r="C85" s="416"/>
      <c r="D85" s="416"/>
      <c r="G85" s="155"/>
      <c r="J85" s="155"/>
      <c r="M85" s="155"/>
      <c r="O85" s="188"/>
      <c r="P85" s="188"/>
      <c r="R85" s="188"/>
      <c r="S85" s="188"/>
      <c r="T85" s="188"/>
    </row>
    <row r="86" spans="1:20" ht="15.75">
      <c r="A86" s="189"/>
      <c r="B86" s="189"/>
      <c r="C86" s="188"/>
      <c r="D86" s="188"/>
      <c r="G86" s="155"/>
      <c r="J86" s="155"/>
      <c r="M86" s="155"/>
      <c r="O86" s="188"/>
      <c r="P86" s="188"/>
      <c r="R86" s="188"/>
      <c r="S86" s="190"/>
      <c r="T86" s="190"/>
    </row>
    <row r="87" spans="1:20" ht="15.75">
      <c r="A87" s="191"/>
      <c r="B87" s="189"/>
      <c r="C87" s="188"/>
      <c r="D87" s="188"/>
      <c r="G87" s="155"/>
      <c r="J87" s="155"/>
      <c r="M87" s="155"/>
      <c r="P87" s="155"/>
      <c r="S87" s="190"/>
      <c r="T87" s="190"/>
    </row>
    <row r="88" spans="1:20" ht="15.75">
      <c r="A88" s="187"/>
      <c r="B88" s="187"/>
      <c r="D88" s="155"/>
      <c r="G88" s="155"/>
      <c r="J88" s="155"/>
      <c r="M88" s="155"/>
      <c r="P88" s="155"/>
      <c r="S88" s="190"/>
      <c r="T88" s="190"/>
    </row>
  </sheetData>
  <mergeCells count="27">
    <mergeCell ref="AB5:AD5"/>
    <mergeCell ref="AE5:AG5"/>
    <mergeCell ref="A85:D85"/>
    <mergeCell ref="G39:H39"/>
    <mergeCell ref="A84:D84"/>
    <mergeCell ref="D81:F81"/>
    <mergeCell ref="G50:I50"/>
    <mergeCell ref="G40:H40"/>
    <mergeCell ref="G41:H41"/>
    <mergeCell ref="G42:H42"/>
    <mergeCell ref="M81:O81"/>
    <mergeCell ref="A2:AJ2"/>
    <mergeCell ref="A1:AJ1"/>
    <mergeCell ref="A3:AJ3"/>
    <mergeCell ref="A50:C50"/>
    <mergeCell ref="D50:F50"/>
    <mergeCell ref="M5:O5"/>
    <mergeCell ref="J50:L50"/>
    <mergeCell ref="M50:O50"/>
    <mergeCell ref="G5:I5"/>
    <mergeCell ref="D5:F5"/>
    <mergeCell ref="S5:U5"/>
    <mergeCell ref="P5:R5"/>
    <mergeCell ref="A5:C5"/>
    <mergeCell ref="J5:L5"/>
    <mergeCell ref="V5:X5"/>
    <mergeCell ref="Y5:AA5"/>
  </mergeCells>
  <conditionalFormatting sqref="C6:AG365">
    <cfRule type="cellIs" dxfId="707" priority="916" operator="equal">
      <formula>"UC2"</formula>
    </cfRule>
    <cfRule type="cellIs" dxfId="706" priority="917" operator="equal">
      <formula>"UC1"</formula>
    </cfRule>
    <cfRule type="containsText" dxfId="705" priority="1" operator="containsText" text="*UC4*">
      <formula>NOT(ISERROR(SEARCH("*UC4*",C6)))</formula>
    </cfRule>
    <cfRule type="containsText" dxfId="704" priority="2" operator="containsText" text="*UC3*">
      <formula>NOT(ISERROR(SEARCH("*UC3*",C6)))</formula>
    </cfRule>
    <cfRule type="containsText" dxfId="703" priority="3" operator="containsText" text="*UC2*">
      <formula>NOT(ISERROR(SEARCH("*UC2*",C6)))</formula>
    </cfRule>
    <cfRule type="containsText" dxfId="702" priority="4" operator="containsText" text="*UC1*">
      <formula>NOT(ISERROR(SEARCH("*UC1*",C6)))</formula>
    </cfRule>
    <cfRule type="containsText" dxfId="701" priority="5" operator="containsText" text="*Positionnement*">
      <formula>NOT(ISERROR(SEARCH("*Positionnement*",C6)))</formula>
    </cfRule>
  </conditionalFormatting>
  <conditionalFormatting sqref="C6:AG36">
    <cfRule type="cellIs" dxfId="700" priority="915" operator="equal">
      <formula>"UC3"</formula>
    </cfRule>
    <cfRule type="cellIs" dxfId="699" priority="914" operator="equal">
      <formula>"UC4"</formula>
    </cfRule>
    <cfRule type="cellIs" dxfId="698" priority="6" operator="equal">
      <formula>"Positionnement"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57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B1:H193"/>
  <sheetViews>
    <sheetView topLeftCell="A55" zoomScale="90" zoomScaleNormal="90" workbookViewId="0">
      <selection activeCell="D55" sqref="D55"/>
    </sheetView>
  </sheetViews>
  <sheetFormatPr baseColWidth="10" defaultColWidth="11.5703125" defaultRowHeight="15"/>
  <cols>
    <col min="1" max="1" width="2.85546875" style="75" customWidth="1"/>
    <col min="2" max="6" width="26.140625" style="74" customWidth="1"/>
    <col min="7" max="16384" width="11.5703125" style="75"/>
  </cols>
  <sheetData>
    <row r="1" spans="2:6">
      <c r="B1" s="74" t="str">
        <f>+'planning BP MMV 21'!A2</f>
        <v>version du 17/12/2020</v>
      </c>
    </row>
    <row r="2" spans="2:6" ht="21">
      <c r="B2" s="425" t="str">
        <f>'planning BP MMV 21'!E1</f>
        <v>DEROULE DES REGROUPEMENTS EN CENTRE</v>
      </c>
      <c r="C2" s="425"/>
      <c r="D2" s="425"/>
      <c r="E2" s="425"/>
      <c r="F2" s="425"/>
    </row>
    <row r="3" spans="2:6" ht="21">
      <c r="B3" s="425" t="str">
        <f>'planning BP MMV 21'!E2</f>
        <v>DESJEPS 2021</v>
      </c>
      <c r="C3" s="425"/>
      <c r="D3" s="425"/>
      <c r="E3" s="425"/>
      <c r="F3" s="425"/>
    </row>
    <row r="5" spans="2:6" s="80" customFormat="1" ht="24.75" customHeight="1">
      <c r="B5" s="76">
        <f>'planning BP MMV 21'!C6</f>
        <v>44445</v>
      </c>
      <c r="C5" s="77">
        <f>'planning BP MMV 21'!C8</f>
        <v>44446</v>
      </c>
      <c r="D5" s="78">
        <f>'planning BP MMV 21'!C10</f>
        <v>44447</v>
      </c>
      <c r="E5" s="77">
        <f>'planning BP MMV 21'!C12</f>
        <v>44448</v>
      </c>
      <c r="F5" s="79">
        <f>'planning BP MMV 21'!C14</f>
        <v>44449</v>
      </c>
    </row>
    <row r="6" spans="2:6">
      <c r="B6" s="81" t="str">
        <f>'planning BP MMV 21'!B6</f>
        <v>Positionnement</v>
      </c>
      <c r="C6" s="81" t="str">
        <f>'planning BP MMV 21'!B8</f>
        <v>Positionnement</v>
      </c>
      <c r="D6" s="81" t="str">
        <f>'planning BP MMV 21'!B10</f>
        <v>Positionnement</v>
      </c>
      <c r="E6" s="81" t="str">
        <f>'planning BP MMV 21'!B12</f>
        <v>Positionnement</v>
      </c>
      <c r="F6" s="82" t="str">
        <f>'planning BP MMV 21'!B14</f>
        <v>Positionnement</v>
      </c>
    </row>
    <row r="7" spans="2:6" ht="77.45" customHeight="1">
      <c r="B7" s="83">
        <f>'planning BP MMV 21'!E6</f>
        <v>0</v>
      </c>
      <c r="C7" s="84">
        <f>'planning BP MMV 21'!E8</f>
        <v>0</v>
      </c>
      <c r="D7" s="85">
        <f>'planning BP MMV 21'!E10</f>
        <v>0</v>
      </c>
      <c r="E7" s="86">
        <f>'planning BP MMV 21'!E12</f>
        <v>0</v>
      </c>
      <c r="F7" s="87">
        <f>'planning BP MMV 21'!E14</f>
        <v>0</v>
      </c>
    </row>
    <row r="8" spans="2:6" s="92" customFormat="1">
      <c r="B8" s="88">
        <f>'planning BP MMV 21'!G6</f>
        <v>0</v>
      </c>
      <c r="C8" s="89">
        <f>'planning BP MMV 21'!G8</f>
        <v>0</v>
      </c>
      <c r="D8" s="90">
        <f>'planning BP MMV 21'!G10</f>
        <v>0</v>
      </c>
      <c r="E8" s="89">
        <f>'planning BP MMV 21'!G12</f>
        <v>0</v>
      </c>
      <c r="F8" s="91">
        <f>'planning BP MMV 21'!G14</f>
        <v>0</v>
      </c>
    </row>
    <row r="9" spans="2:6">
      <c r="B9" s="81" t="str">
        <f>'planning BP MMV 21'!B7</f>
        <v>Positionnement</v>
      </c>
      <c r="C9" s="81" t="str">
        <f>'planning BP MMV 21'!B9</f>
        <v>Positionnement</v>
      </c>
      <c r="D9" s="81" t="str">
        <f>'planning BP MMV 21'!B11</f>
        <v>Positionnement</v>
      </c>
      <c r="E9" s="81" t="str">
        <f>'planning BP MMV 21'!B13</f>
        <v>Positionnement</v>
      </c>
      <c r="F9" s="82" t="str">
        <f>'planning BP MMV 21'!B15</f>
        <v>Positionnement</v>
      </c>
    </row>
    <row r="10" spans="2:6" ht="77.45" customHeight="1">
      <c r="B10" s="83">
        <f>'planning BP MMV 21'!E7</f>
        <v>0</v>
      </c>
      <c r="C10" s="84">
        <f>'planning BP MMV 21'!E9</f>
        <v>0</v>
      </c>
      <c r="D10" s="85">
        <f>'planning BP MMV 21'!E11</f>
        <v>0</v>
      </c>
      <c r="E10" s="86">
        <f>'planning BP MMV 21'!E13</f>
        <v>0</v>
      </c>
      <c r="F10" s="87">
        <f>'planning BP MMV 21'!E15</f>
        <v>0</v>
      </c>
    </row>
    <row r="11" spans="2:6" s="92" customFormat="1">
      <c r="B11" s="88">
        <f>'planning BP MMV 21'!G7</f>
        <v>0</v>
      </c>
      <c r="C11" s="89">
        <f>'planning BP MMV 21'!G9</f>
        <v>0</v>
      </c>
      <c r="D11" s="90">
        <f>'planning BP MMV 21'!G11</f>
        <v>0</v>
      </c>
      <c r="E11" s="89">
        <f>'planning BP MMV 21'!G13</f>
        <v>0</v>
      </c>
      <c r="F11" s="91">
        <f>'planning BP MMV 21'!G15</f>
        <v>0</v>
      </c>
    </row>
    <row r="12" spans="2:6" ht="36.6" customHeight="1"/>
    <row r="13" spans="2:6">
      <c r="B13" s="76">
        <f>'planning BP MMV 21'!C17</f>
        <v>44452</v>
      </c>
      <c r="C13" s="77">
        <f>B13+1</f>
        <v>44453</v>
      </c>
      <c r="D13" s="77">
        <f t="shared" ref="D13:F13" si="0">C13+1</f>
        <v>44454</v>
      </c>
      <c r="E13" s="77">
        <f t="shared" si="0"/>
        <v>44455</v>
      </c>
      <c r="F13" s="77">
        <f t="shared" si="0"/>
        <v>44456</v>
      </c>
    </row>
    <row r="14" spans="2:6">
      <c r="B14" s="81" t="str">
        <f>'planning BP MMV 21'!B17</f>
        <v>UC4</v>
      </c>
      <c r="C14" s="81" t="str">
        <f>'planning BP MMV 21'!B19</f>
        <v>UC4</v>
      </c>
      <c r="D14" s="81" t="str">
        <f>'planning BP MMV 21'!B21</f>
        <v>UC3</v>
      </c>
      <c r="E14" s="82" t="str">
        <f>'planning BP MMV 21'!B23</f>
        <v>UC1 TF</v>
      </c>
      <c r="F14" s="93" t="str">
        <f>'planning BP MMV 21'!B25</f>
        <v>UC1 TF</v>
      </c>
    </row>
    <row r="15" spans="2:6" ht="77.45" customHeight="1">
      <c r="B15" s="83">
        <f>'planning BP MMV 21'!E17</f>
        <v>0</v>
      </c>
      <c r="C15" s="84" t="s">
        <v>66</v>
      </c>
      <c r="D15" s="85">
        <f>'planning BP MMV 21'!E21</f>
        <v>0</v>
      </c>
      <c r="E15" s="86">
        <f>'planning BP MMV 21'!E23</f>
        <v>0</v>
      </c>
      <c r="F15" s="87">
        <f>'planning BP MMV 21'!E25</f>
        <v>0</v>
      </c>
    </row>
    <row r="16" spans="2:6">
      <c r="B16" s="88">
        <f>'planning BP MMV 21'!G17</f>
        <v>0</v>
      </c>
      <c r="C16" s="89">
        <f>'planning BP MMV 21'!G19</f>
        <v>0</v>
      </c>
      <c r="D16" s="90">
        <f>'planning BP MMV 21'!G21</f>
        <v>0</v>
      </c>
      <c r="E16" s="89">
        <f>'planning BP MMV 21'!G23</f>
        <v>0</v>
      </c>
      <c r="F16" s="91">
        <f>'planning BP MMV 21'!G25</f>
        <v>0</v>
      </c>
    </row>
    <row r="17" spans="2:6">
      <c r="B17" s="81" t="str">
        <f>'planning BP MMV 21'!B18</f>
        <v>UC4</v>
      </c>
      <c r="C17" s="81" t="str">
        <f>'planning BP MMV 21'!B20</f>
        <v>UC4</v>
      </c>
      <c r="D17" s="81" t="str">
        <f>'planning BP MMV 21'!B22</f>
        <v>UC3</v>
      </c>
      <c r="E17" s="81" t="str">
        <f>'planning BP MMV 21'!B24</f>
        <v>UC1 TF</v>
      </c>
      <c r="F17" s="82" t="str">
        <f>'planning BP MMV 21'!B26</f>
        <v>UC1 TF</v>
      </c>
    </row>
    <row r="18" spans="2:6" ht="77.45" customHeight="1">
      <c r="B18" s="83">
        <f>'planning BP MMV 21'!E18</f>
        <v>0</v>
      </c>
      <c r="C18" s="86">
        <f>'planning BP MMV 21'!E20</f>
        <v>0</v>
      </c>
      <c r="D18" s="83">
        <f>'planning BP MMV 21'!E22</f>
        <v>0</v>
      </c>
      <c r="E18" s="86">
        <f>'planning BP MMV 21'!E24</f>
        <v>0</v>
      </c>
      <c r="F18" s="84">
        <f>'planning BP MMV 21'!E26</f>
        <v>0</v>
      </c>
    </row>
    <row r="19" spans="2:6">
      <c r="B19" s="88">
        <f>'planning BP MMV 21'!G18</f>
        <v>0</v>
      </c>
      <c r="C19" s="89">
        <f>'planning BP MMV 21'!G20</f>
        <v>0</v>
      </c>
      <c r="D19" s="90">
        <f>'planning BP MMV 21'!G22</f>
        <v>0</v>
      </c>
      <c r="E19" s="89">
        <f>'planning BP MMV 21'!G24</f>
        <v>0</v>
      </c>
      <c r="F19" s="91">
        <f>'planning BP MMV 21'!G26</f>
        <v>0</v>
      </c>
    </row>
    <row r="20" spans="2:6" ht="15.6" customHeight="1"/>
    <row r="21" spans="2:6" ht="15.6" customHeight="1">
      <c r="B21" s="94">
        <f>'planning BP MMV 21'!B27</f>
        <v>0</v>
      </c>
      <c r="C21" s="95">
        <f>'planning BP MMV 21'!C27</f>
        <v>0</v>
      </c>
      <c r="D21" s="96">
        <f>'planning BP MMV 21'!E27</f>
        <v>0</v>
      </c>
      <c r="E21" s="97"/>
      <c r="F21" s="98">
        <f>'planning BP MMV 21'!G27</f>
        <v>0</v>
      </c>
    </row>
    <row r="22" spans="2:6" ht="18.600000000000001" customHeight="1"/>
    <row r="23" spans="2:6">
      <c r="B23" s="76">
        <f>'planning BP MMV 21'!C28</f>
        <v>44466</v>
      </c>
      <c r="C23" s="77">
        <f>B23+1</f>
        <v>44467</v>
      </c>
      <c r="D23" s="77">
        <f t="shared" ref="D23:F23" si="1">C23+1</f>
        <v>44468</v>
      </c>
      <c r="E23" s="77">
        <f t="shared" si="1"/>
        <v>44469</v>
      </c>
      <c r="F23" s="77">
        <f t="shared" si="1"/>
        <v>44470</v>
      </c>
    </row>
    <row r="24" spans="2:6">
      <c r="B24" s="81" t="str">
        <f>'planning BP MMV 21'!B28</f>
        <v>UC4</v>
      </c>
      <c r="C24" s="81" t="str">
        <f>'planning BP MMV 21'!B30</f>
        <v>UC4</v>
      </c>
      <c r="D24" s="81" t="str">
        <f>'planning BP MMV 21'!B32</f>
        <v>UC3</v>
      </c>
      <c r="E24" s="81" t="str">
        <f>'planning BP MMV 21'!B34</f>
        <v>UC1</v>
      </c>
      <c r="F24" s="82" t="str">
        <f>'planning BP MMV 21'!B36</f>
        <v>UC1</v>
      </c>
    </row>
    <row r="25" spans="2:6" ht="77.45" customHeight="1">
      <c r="B25" s="83">
        <f>'planning BP MMV 21'!E28</f>
        <v>0</v>
      </c>
      <c r="C25" s="86">
        <f>'planning BP MMV 21'!E30</f>
        <v>0</v>
      </c>
      <c r="D25" s="85">
        <f>'planning BP MMV 21'!E32</f>
        <v>0</v>
      </c>
      <c r="E25" s="86">
        <f>'planning BP MMV 21'!E34</f>
        <v>0</v>
      </c>
      <c r="F25" s="87">
        <f>'planning BP MMV 21'!E36</f>
        <v>0</v>
      </c>
    </row>
    <row r="26" spans="2:6">
      <c r="B26" s="88">
        <f>'planning BP MMV 21'!G28</f>
        <v>0</v>
      </c>
      <c r="C26" s="89">
        <f>'planning BP MMV 21'!G30</f>
        <v>0</v>
      </c>
      <c r="D26" s="90">
        <f>'planning BP MMV 21'!G32</f>
        <v>0</v>
      </c>
      <c r="E26" s="89">
        <f>'planning BP MMV 21'!G34</f>
        <v>0</v>
      </c>
      <c r="F26" s="89">
        <f>'planning BP MMV 21'!G36</f>
        <v>0</v>
      </c>
    </row>
    <row r="27" spans="2:6">
      <c r="B27" s="81" t="str">
        <f>'planning BP MMV 21'!B29</f>
        <v>UC4</v>
      </c>
      <c r="C27" s="81" t="str">
        <f>'planning BP MMV 21'!B31</f>
        <v>UC4</v>
      </c>
      <c r="D27" s="81" t="str">
        <f>'planning BP MMV 21'!B33</f>
        <v>UC3</v>
      </c>
      <c r="E27" s="81" t="str">
        <f>'planning BP MMV 21'!B35</f>
        <v>UC1</v>
      </c>
      <c r="F27" s="82" t="str">
        <f>'planning BP MMV 21'!B37</f>
        <v>UC1</v>
      </c>
    </row>
    <row r="28" spans="2:6" ht="77.45" customHeight="1">
      <c r="B28" s="83">
        <f>'planning BP MMV 21'!E29</f>
        <v>0</v>
      </c>
      <c r="C28" s="86">
        <f>'planning BP MMV 21'!E31</f>
        <v>0</v>
      </c>
      <c r="D28" s="85">
        <f>'planning BP MMV 21'!E33</f>
        <v>0</v>
      </c>
      <c r="E28" s="86">
        <f>'planning BP MMV 21'!E35</f>
        <v>0</v>
      </c>
      <c r="F28" s="87">
        <f>'planning BP MMV 21'!E37</f>
        <v>0</v>
      </c>
    </row>
    <row r="29" spans="2:6">
      <c r="B29" s="88">
        <f>'planning BP MMV 21'!G29</f>
        <v>0</v>
      </c>
      <c r="C29" s="89">
        <f>'planning BP MMV 21'!G31</f>
        <v>0</v>
      </c>
      <c r="D29" s="90">
        <f>'planning BP MMV 21'!G33</f>
        <v>0</v>
      </c>
      <c r="E29" s="89">
        <f>'planning BP MMV 21'!G35</f>
        <v>0</v>
      </c>
      <c r="F29" s="91">
        <f>'planning BP MMV 21'!G37</f>
        <v>0</v>
      </c>
    </row>
    <row r="31" spans="2:6">
      <c r="B31" s="94">
        <f>'planning BP MMV 21'!B38</f>
        <v>0</v>
      </c>
      <c r="C31" s="99">
        <f>'planning BP MMV 21'!C38</f>
        <v>0</v>
      </c>
      <c r="D31" s="96">
        <f>'planning BP MMV 21'!E38</f>
        <v>0</v>
      </c>
      <c r="E31" s="97"/>
      <c r="F31" s="98">
        <f>'planning BP MMV 21'!G38</f>
        <v>0</v>
      </c>
    </row>
    <row r="32" spans="2:6" ht="31.15" customHeight="1"/>
    <row r="33" spans="2:6">
      <c r="B33" s="76">
        <f>'planning BP MMV 21'!C40</f>
        <v>44473</v>
      </c>
      <c r="C33" s="77">
        <f>B33+1</f>
        <v>44474</v>
      </c>
      <c r="D33" s="77">
        <f t="shared" ref="D33" si="2">C33+1</f>
        <v>44475</v>
      </c>
      <c r="E33" s="77">
        <f t="shared" ref="E33" si="3">D33+1</f>
        <v>44476</v>
      </c>
      <c r="F33" s="77">
        <f t="shared" ref="F33" si="4">E33+1</f>
        <v>44477</v>
      </c>
    </row>
    <row r="34" spans="2:6">
      <c r="B34" s="81" t="str">
        <f>'planning BP MMV 21'!B40</f>
        <v>UC4</v>
      </c>
      <c r="C34" s="81" t="str">
        <f>'planning BP MMV 21'!$B42</f>
        <v>UC4</v>
      </c>
      <c r="D34" s="81" t="str">
        <f>'planning BP MMV 21'!$B44</f>
        <v>UC3</v>
      </c>
      <c r="E34" s="81" t="str">
        <f>'planning BP MMV 21'!$B46</f>
        <v>UC2</v>
      </c>
      <c r="F34" s="82" t="str">
        <f>'planning BP MMV 21'!$B48</f>
        <v>UC2</v>
      </c>
    </row>
    <row r="35" spans="2:6" ht="77.45" customHeight="1">
      <c r="B35" s="83">
        <f>'planning BP MMV 21'!$E40</f>
        <v>0</v>
      </c>
      <c r="C35" s="83">
        <f>'planning BP MMV 21'!$E42</f>
        <v>0</v>
      </c>
      <c r="D35" s="83">
        <f>'planning BP MMV 21'!$E44</f>
        <v>0</v>
      </c>
      <c r="E35" s="83">
        <f>'planning BP MMV 21'!$E46</f>
        <v>0</v>
      </c>
      <c r="F35" s="84">
        <f>'planning BP MMV 21'!$E48</f>
        <v>0</v>
      </c>
    </row>
    <row r="36" spans="2:6">
      <c r="B36" s="88">
        <f>'planning BP MMV 21'!$G40</f>
        <v>0</v>
      </c>
      <c r="C36" s="88">
        <f>'planning BP MMV 21'!$G42</f>
        <v>0</v>
      </c>
      <c r="D36" s="88">
        <f>'planning BP MMV 21'!$G44</f>
        <v>0</v>
      </c>
      <c r="E36" s="88">
        <f>'planning BP MMV 21'!$G46</f>
        <v>0</v>
      </c>
      <c r="F36" s="89">
        <f>'planning BP MMV 21'!$G48</f>
        <v>0</v>
      </c>
    </row>
    <row r="37" spans="2:6">
      <c r="B37" s="81" t="str">
        <f>'planning BP MMV 21'!B41</f>
        <v>UC4</v>
      </c>
      <c r="C37" s="81" t="str">
        <f>'planning BP MMV 21'!$B43</f>
        <v>UC4</v>
      </c>
      <c r="D37" s="81" t="str">
        <f>'planning BP MMV 21'!$B45</f>
        <v>UC3</v>
      </c>
      <c r="E37" s="81" t="str">
        <f>'planning BP MMV 21'!$B47</f>
        <v>UC2</v>
      </c>
      <c r="F37" s="82" t="str">
        <f>'planning BP MMV 21'!$B49</f>
        <v>UC2</v>
      </c>
    </row>
    <row r="38" spans="2:6" ht="77.45" customHeight="1">
      <c r="B38" s="83">
        <f>'planning BP MMV 21'!E41</f>
        <v>0</v>
      </c>
      <c r="C38" s="83">
        <f>'planning BP MMV 21'!E43</f>
        <v>0</v>
      </c>
      <c r="D38" s="100">
        <f>'planning BP MMV 21'!$E45</f>
        <v>0</v>
      </c>
      <c r="E38" s="83">
        <f>'planning BP MMV 21'!$E47</f>
        <v>0</v>
      </c>
      <c r="F38" s="84">
        <f>'planning BP MMV 21'!$E49</f>
        <v>0</v>
      </c>
    </row>
    <row r="39" spans="2:6">
      <c r="B39" s="88">
        <f>'planning BP MMV 21'!$G41</f>
        <v>0</v>
      </c>
      <c r="C39" s="88">
        <f>'planning BP MMV 21'!$G43</f>
        <v>0</v>
      </c>
      <c r="D39" s="88">
        <f>'planning BP MMV 21'!$G45</f>
        <v>0</v>
      </c>
      <c r="E39" s="88">
        <f>'planning BP MMV 21'!$G47</f>
        <v>0</v>
      </c>
      <c r="F39" s="89">
        <f>'planning BP MMV 21'!$G49</f>
        <v>0</v>
      </c>
    </row>
    <row r="41" spans="2:6">
      <c r="B41" s="94" t="e">
        <f>'planning BP MMV 21'!#REF!</f>
        <v>#REF!</v>
      </c>
      <c r="C41" s="101" t="e">
        <f>'planning BP MMV 21'!#REF!</f>
        <v>#REF!</v>
      </c>
      <c r="D41" s="96" t="e">
        <f>'planning BP MMV 21'!#REF!</f>
        <v>#REF!</v>
      </c>
      <c r="E41" s="97"/>
      <c r="F41" s="98" t="e">
        <f>'planning BP MMV 21'!#REF!</f>
        <v>#REF!</v>
      </c>
    </row>
    <row r="42" spans="2:6" ht="27" customHeight="1"/>
    <row r="43" spans="2:6">
      <c r="B43" s="76">
        <f>'planning BP MMV 21'!C52</f>
        <v>44508</v>
      </c>
      <c r="C43" s="77">
        <f>B43+1</f>
        <v>44509</v>
      </c>
      <c r="D43" s="77">
        <f t="shared" ref="D43" si="5">C43+1</f>
        <v>44510</v>
      </c>
      <c r="E43" s="77">
        <f t="shared" ref="E43" si="6">D43+1</f>
        <v>44511</v>
      </c>
      <c r="F43" s="77">
        <f t="shared" ref="F43" si="7">E43+1</f>
        <v>44512</v>
      </c>
    </row>
    <row r="44" spans="2:6">
      <c r="B44" s="81" t="str">
        <f>'planning BP MMV 21'!B52</f>
        <v>UC1</v>
      </c>
      <c r="C44" s="81" t="str">
        <f>'planning BP MMV 21'!B54</f>
        <v>UC1</v>
      </c>
      <c r="D44" s="81" t="str">
        <f>'planning BP MMV 21'!B56</f>
        <v>UC3</v>
      </c>
      <c r="E44" s="81" t="str">
        <f>'planning BP MMV 21'!B58</f>
        <v>Férié</v>
      </c>
      <c r="F44" s="82" t="str">
        <f>'planning BP MMV 21'!B60</f>
        <v>Stage pratique</v>
      </c>
    </row>
    <row r="45" spans="2:6" ht="77.45" customHeight="1">
      <c r="B45" s="83">
        <f>'planning BP MMV 21'!E52</f>
        <v>0</v>
      </c>
      <c r="C45" s="84">
        <f>'planning BP MMV 21'!E54</f>
        <v>0</v>
      </c>
      <c r="D45" s="85">
        <f>'planning BP MMV 21'!E56</f>
        <v>0</v>
      </c>
      <c r="E45" s="86">
        <f>'planning BP MMV 21'!E58</f>
        <v>0</v>
      </c>
      <c r="F45" s="87">
        <f>'planning BP MMV 21'!E60</f>
        <v>0</v>
      </c>
    </row>
    <row r="46" spans="2:6">
      <c r="B46" s="88">
        <f>'planning BP MMV 21'!G52</f>
        <v>0</v>
      </c>
      <c r="C46" s="89">
        <f>'planning BP MMV 21'!G54</f>
        <v>0</v>
      </c>
      <c r="D46" s="90">
        <f>'planning BP MMV 21'!G56</f>
        <v>0</v>
      </c>
      <c r="E46" s="89">
        <f>'planning BP MMV 21'!G58</f>
        <v>0</v>
      </c>
      <c r="F46" s="89">
        <f>'planning BP MMV 21'!G60</f>
        <v>0</v>
      </c>
    </row>
    <row r="47" spans="2:6">
      <c r="B47" s="81" t="str">
        <f>'planning BP MMV 21'!B53</f>
        <v>UC1</v>
      </c>
      <c r="C47" s="81" t="str">
        <f>'planning BP MMV 21'!B55</f>
        <v>UC1</v>
      </c>
      <c r="D47" s="81" t="str">
        <f>'planning BP MMV 21'!B57</f>
        <v>UC3</v>
      </c>
      <c r="E47" s="81" t="str">
        <f>'planning BP MMV 21'!B59</f>
        <v>Férié</v>
      </c>
      <c r="F47" s="82" t="str">
        <f>'planning BP MMV 21'!B61</f>
        <v>Stage pratique</v>
      </c>
    </row>
    <row r="48" spans="2:6" ht="77.45" customHeight="1">
      <c r="B48" s="83">
        <f>'planning BP MMV 21'!E53</f>
        <v>0</v>
      </c>
      <c r="C48" s="84">
        <f>'planning BP MMV 21'!E55</f>
        <v>0</v>
      </c>
      <c r="D48" s="85">
        <f>'planning BP MMV 21'!E57</f>
        <v>0</v>
      </c>
      <c r="E48" s="86">
        <f>'planning BP MMV 21'!E59</f>
        <v>0</v>
      </c>
      <c r="F48" s="87">
        <f>'planning BP MMV 21'!E61</f>
        <v>0</v>
      </c>
    </row>
    <row r="49" spans="2:8">
      <c r="B49" s="88">
        <f>'planning BP MMV 21'!G53</f>
        <v>0</v>
      </c>
      <c r="C49" s="89">
        <f>'planning BP MMV 21'!G55</f>
        <v>0</v>
      </c>
      <c r="D49" s="90">
        <f>'planning BP MMV 21'!G57</f>
        <v>0</v>
      </c>
      <c r="E49" s="89">
        <f>'planning BP MMV 21'!G59</f>
        <v>0</v>
      </c>
      <c r="F49" s="91">
        <f>'planning BP MMV 21'!G61</f>
        <v>0</v>
      </c>
    </row>
    <row r="51" spans="2:8">
      <c r="B51" s="94"/>
      <c r="C51" s="95"/>
      <c r="D51" s="96"/>
      <c r="E51" s="97"/>
      <c r="F51" s="98"/>
    </row>
    <row r="52" spans="2:8" ht="27" customHeight="1"/>
    <row r="53" spans="2:8">
      <c r="B53" s="76">
        <f>'planning BP MMV 21'!C64</f>
        <v>44515</v>
      </c>
      <c r="C53" s="77">
        <f>B53+1</f>
        <v>44516</v>
      </c>
      <c r="D53" s="77">
        <f t="shared" ref="D53" si="8">C53+1</f>
        <v>44517</v>
      </c>
      <c r="E53" s="77">
        <f t="shared" ref="E53" si="9">D53+1</f>
        <v>44518</v>
      </c>
      <c r="F53" s="77">
        <f t="shared" ref="F53" si="10">E53+1</f>
        <v>44519</v>
      </c>
    </row>
    <row r="54" spans="2:8">
      <c r="B54" s="81" t="str">
        <f>'planning BP MMV 21'!B64</f>
        <v>UC2</v>
      </c>
      <c r="C54" s="81" t="str">
        <f>'planning BP MMV 21'!B66</f>
        <v>UC2</v>
      </c>
      <c r="D54" s="81" t="str">
        <f>'planning BP MMV 21'!B68</f>
        <v>UC4</v>
      </c>
      <c r="E54" s="81" t="str">
        <f>'planning BP MMV 21'!B70</f>
        <v>UC4</v>
      </c>
      <c r="F54" s="82" t="str">
        <f>'planning BP MMV 21'!B72</f>
        <v>UC4</v>
      </c>
    </row>
    <row r="55" spans="2:8" ht="77.45" customHeight="1">
      <c r="B55" s="83">
        <f>'planning BP MMV 21'!$E64</f>
        <v>0</v>
      </c>
      <c r="C55" s="83">
        <f>'planning BP MMV 21'!$E66</f>
        <v>0</v>
      </c>
      <c r="D55" s="83">
        <f>'planning BP MMV 21'!E68</f>
        <v>0</v>
      </c>
      <c r="E55" s="100">
        <f>'planning BP MMV 21'!E70</f>
        <v>0</v>
      </c>
      <c r="F55" s="86">
        <f>'planning BP MMV 21'!E72</f>
        <v>0</v>
      </c>
    </row>
    <row r="56" spans="2:8">
      <c r="B56" s="88">
        <f>'planning BP MMV 21'!$G64</f>
        <v>0</v>
      </c>
      <c r="C56" s="88">
        <f>'planning BP MMV 21'!$G66</f>
        <v>0</v>
      </c>
      <c r="D56" s="88">
        <f>'planning BP MMV 21'!$G68</f>
        <v>0</v>
      </c>
      <c r="E56" s="88">
        <f>'planning BP MMV 21'!$G70</f>
        <v>0</v>
      </c>
      <c r="F56" s="89">
        <f>'planning BP MMV 21'!G72</f>
        <v>0</v>
      </c>
    </row>
    <row r="57" spans="2:8">
      <c r="B57" s="81" t="str">
        <f>'planning BP MMV 21'!$B65</f>
        <v>UC2</v>
      </c>
      <c r="C57" s="81" t="str">
        <f>'planning BP MMV 21'!$B67</f>
        <v>UC2</v>
      </c>
      <c r="D57" s="81" t="str">
        <f>'planning BP MMV 21'!$B69</f>
        <v>UC4</v>
      </c>
      <c r="E57" s="81" t="str">
        <f>'planning BP MMV 21'!$B71</f>
        <v>UC4</v>
      </c>
      <c r="F57" s="82" t="str">
        <f>'planning BP MMV 21'!$B73</f>
        <v>UC4</v>
      </c>
    </row>
    <row r="58" spans="2:8" ht="77.45" customHeight="1">
      <c r="B58" s="83">
        <f>'planning BP MMV 21'!$E65</f>
        <v>0</v>
      </c>
      <c r="C58" s="83">
        <f>'planning BP MMV 21'!$E67</f>
        <v>0</v>
      </c>
      <c r="D58" s="83">
        <f>'planning BP MMV 21'!$E69</f>
        <v>0</v>
      </c>
      <c r="E58" s="100">
        <f>'planning BP MMV 21'!$E71</f>
        <v>0</v>
      </c>
      <c r="F58" s="86">
        <f>'planning BP MMV 21'!$E73</f>
        <v>0</v>
      </c>
    </row>
    <row r="59" spans="2:8">
      <c r="B59" s="88">
        <f>'planning BP MMV 21'!$G65</f>
        <v>0</v>
      </c>
      <c r="C59" s="88">
        <f>'planning BP MMV 21'!$G67</f>
        <v>0</v>
      </c>
      <c r="D59" s="88">
        <f>'planning BP MMV 21'!$G69</f>
        <v>0</v>
      </c>
      <c r="E59" s="88">
        <f>'planning BP MMV 21'!$G71</f>
        <v>0</v>
      </c>
      <c r="F59" s="89">
        <f>'planning BP MMV 21'!$G73</f>
        <v>0</v>
      </c>
    </row>
    <row r="61" spans="2:8">
      <c r="B61" s="225">
        <f>'planning BP MMV 21'!B75</f>
        <v>0</v>
      </c>
      <c r="C61" s="220">
        <f>'planning BP MMV 21'!C75</f>
        <v>0</v>
      </c>
      <c r="D61" s="221">
        <f>'planning BP MMV 21'!E75</f>
        <v>0</v>
      </c>
      <c r="E61" s="222">
        <f>'planning BP MMV 21'!D75</f>
        <v>0</v>
      </c>
      <c r="F61" s="223">
        <f>'planning BP MMV 21'!G75</f>
        <v>0</v>
      </c>
    </row>
    <row r="62" spans="2:8">
      <c r="B62" s="114" t="e">
        <f>'planning BP MMV 21'!#REF!</f>
        <v>#REF!</v>
      </c>
      <c r="C62" s="224" t="e">
        <f>'planning BP MMV 21'!#REF!</f>
        <v>#REF!</v>
      </c>
      <c r="D62" s="116" t="e">
        <f>'planning BP MMV 21'!#REF!</f>
        <v>#REF!</v>
      </c>
      <c r="E62" s="117"/>
      <c r="F62" s="118" t="e">
        <f>'planning BP MMV 21'!#REF!</f>
        <v>#REF!</v>
      </c>
    </row>
    <row r="63" spans="2:8" ht="28.15" customHeight="1"/>
    <row r="64" spans="2:8">
      <c r="B64" s="76">
        <f>'planning BP MMV 21'!C87</f>
        <v>44536</v>
      </c>
      <c r="C64" s="77">
        <f>B64+1</f>
        <v>44537</v>
      </c>
      <c r="D64" s="77">
        <f t="shared" ref="D64" si="11">C64+1</f>
        <v>44538</v>
      </c>
      <c r="E64" s="77">
        <f t="shared" ref="E64" si="12">D64+1</f>
        <v>44539</v>
      </c>
      <c r="F64" s="77">
        <f t="shared" ref="F64" si="13">E64+1</f>
        <v>44540</v>
      </c>
      <c r="G64" s="102"/>
      <c r="H64" s="102"/>
    </row>
    <row r="65" spans="2:8">
      <c r="B65" s="81" t="str">
        <f>'planning BP MMV 21'!B87</f>
        <v>UC1</v>
      </c>
      <c r="C65" s="81" t="str">
        <f>'planning BP MMV 21'!B89</f>
        <v>UC1</v>
      </c>
      <c r="D65" s="81" t="str">
        <f>'planning BP MMV 21'!B91</f>
        <v>UC3</v>
      </c>
      <c r="E65" s="81" t="str">
        <f>'planning BP MMV 21'!B93</f>
        <v>UC4</v>
      </c>
      <c r="F65" s="82" t="str">
        <f>'planning BP MMV 21'!B95</f>
        <v>UC4</v>
      </c>
      <c r="H65" s="102"/>
    </row>
    <row r="66" spans="2:8" ht="77.45" customHeight="1">
      <c r="B66" s="83">
        <f>'planning BP MMV 21'!$E87</f>
        <v>0</v>
      </c>
      <c r="C66" s="83">
        <f>'planning BP MMV 21'!$E89</f>
        <v>0</v>
      </c>
      <c r="D66" s="83">
        <f>'planning BP MMV 21'!$E91</f>
        <v>0</v>
      </c>
      <c r="E66" s="100">
        <f>'planning BP MMV 21'!$E93</f>
        <v>0</v>
      </c>
      <c r="F66" s="86">
        <f>'planning BP MMV 21'!$E95</f>
        <v>0</v>
      </c>
      <c r="H66" s="102"/>
    </row>
    <row r="67" spans="2:8">
      <c r="B67" s="88">
        <f>'planning BP MMV 21'!$G87</f>
        <v>0</v>
      </c>
      <c r="C67" s="88">
        <f>'planning BP MMV 21'!$G89</f>
        <v>0</v>
      </c>
      <c r="D67" s="88">
        <f>'planning BP MMV 21'!$G91</f>
        <v>0</v>
      </c>
      <c r="E67" s="88">
        <f>'planning BP MMV 21'!$G93</f>
        <v>0</v>
      </c>
      <c r="F67" s="89">
        <f>'planning BP MMV 21'!$G95</f>
        <v>0</v>
      </c>
      <c r="H67" s="102"/>
    </row>
    <row r="68" spans="2:8">
      <c r="B68" s="81" t="str">
        <f>'planning BP MMV 21'!B88</f>
        <v>UC1</v>
      </c>
      <c r="C68" s="81" t="str">
        <f>'planning BP MMV 21'!B90</f>
        <v>UC1</v>
      </c>
      <c r="D68" s="81" t="str">
        <f>'planning BP MMV 21'!B92</f>
        <v>UC3</v>
      </c>
      <c r="E68" s="81" t="str">
        <f>'planning BP MMV 21'!B94</f>
        <v>UC4</v>
      </c>
      <c r="F68" s="82" t="str">
        <f>'planning BP MMV 21'!B96</f>
        <v>UC4</v>
      </c>
      <c r="H68" s="102"/>
    </row>
    <row r="69" spans="2:8" ht="77.45" customHeight="1">
      <c r="B69" s="83">
        <f>'planning BP MMV 21'!$E88</f>
        <v>0</v>
      </c>
      <c r="C69" s="83">
        <f>'planning BP MMV 21'!$E90</f>
        <v>0</v>
      </c>
      <c r="D69" s="83">
        <f>'planning BP MMV 21'!$E92</f>
        <v>0</v>
      </c>
      <c r="E69" s="100">
        <f>'planning BP MMV 21'!$E94</f>
        <v>0</v>
      </c>
      <c r="F69" s="86">
        <f>'planning BP MMV 21'!$E96</f>
        <v>0</v>
      </c>
      <c r="H69" s="102"/>
    </row>
    <row r="70" spans="2:8">
      <c r="B70" s="88">
        <f>'planning BP MMV 21'!$G88</f>
        <v>0</v>
      </c>
      <c r="C70" s="88">
        <f>'planning BP MMV 21'!$G90</f>
        <v>0</v>
      </c>
      <c r="D70" s="88">
        <f>'planning BP MMV 21'!$G92</f>
        <v>0</v>
      </c>
      <c r="E70" s="88">
        <f>'planning BP MMV 21'!$G94</f>
        <v>0</v>
      </c>
      <c r="F70" s="89">
        <f>'planning BP MMV 21'!$G96</f>
        <v>0</v>
      </c>
      <c r="H70" s="102"/>
    </row>
    <row r="71" spans="2:8">
      <c r="H71" s="102"/>
    </row>
    <row r="72" spans="2:8">
      <c r="B72" s="94">
        <f>'planning BP MMV 21'!B97</f>
        <v>0</v>
      </c>
      <c r="C72" s="95">
        <f>'planning BP MMV 21'!C97</f>
        <v>0</v>
      </c>
      <c r="D72" s="96">
        <f>'planning BP MMV 21'!E97</f>
        <v>0</v>
      </c>
      <c r="E72" s="97">
        <f>'planning BP MMV 21'!F97</f>
        <v>0</v>
      </c>
      <c r="F72" s="98">
        <f>'planning BP MMV 21'!G97</f>
        <v>0</v>
      </c>
      <c r="H72" s="102"/>
    </row>
    <row r="73" spans="2:8" ht="28.15" customHeight="1">
      <c r="H73" s="102"/>
    </row>
    <row r="74" spans="2:8">
      <c r="B74" s="76">
        <f>'planning BP MMV 21'!C98</f>
        <v>44543</v>
      </c>
      <c r="C74" s="77">
        <f>B74+1</f>
        <v>44544</v>
      </c>
      <c r="D74" s="77">
        <f t="shared" ref="D74" si="14">C74+1</f>
        <v>44545</v>
      </c>
      <c r="E74" s="77">
        <f t="shared" ref="E74" si="15">D74+1</f>
        <v>44546</v>
      </c>
      <c r="F74" s="77">
        <f t="shared" ref="F74" si="16">E74+1</f>
        <v>44547</v>
      </c>
      <c r="H74" s="102"/>
    </row>
    <row r="75" spans="2:8">
      <c r="B75" s="81" t="str">
        <f>'planning BP MMV 21'!B98</f>
        <v>UC1</v>
      </c>
      <c r="C75" s="81" t="str">
        <f>'planning BP MMV 21'!B100</f>
        <v>UC1</v>
      </c>
      <c r="D75" s="81" t="str">
        <f>'planning BP MMV 21'!B102</f>
        <v>UC3</v>
      </c>
      <c r="E75" s="81" t="str">
        <f>'planning BP MMV 21'!B104</f>
        <v>UC4</v>
      </c>
      <c r="F75" s="82" t="str">
        <f>'planning BP MMV 21'!B106</f>
        <v>UC4</v>
      </c>
      <c r="H75" s="102"/>
    </row>
    <row r="76" spans="2:8" ht="77.45" customHeight="1">
      <c r="B76" s="83">
        <f>'planning BP MMV 21'!$E98</f>
        <v>0</v>
      </c>
      <c r="C76" s="83">
        <f>'planning BP MMV 21'!$E100</f>
        <v>0</v>
      </c>
      <c r="D76" s="83">
        <f>'planning BP MMV 21'!$E102</f>
        <v>0</v>
      </c>
      <c r="E76" s="83">
        <f>'planning BP MMV 21'!$E104</f>
        <v>0</v>
      </c>
      <c r="F76" s="84">
        <f>'planning BP MMV 21'!$E106</f>
        <v>0</v>
      </c>
      <c r="H76" s="102"/>
    </row>
    <row r="77" spans="2:8">
      <c r="B77" s="88">
        <f>'planning BP MMV 21'!$G98</f>
        <v>0</v>
      </c>
      <c r="C77" s="88">
        <f>'planning BP MMV 21'!$G100</f>
        <v>0</v>
      </c>
      <c r="D77" s="88">
        <f>'planning BP MMV 21'!$G102</f>
        <v>0</v>
      </c>
      <c r="E77" s="88">
        <f>'planning BP MMV 21'!$G104</f>
        <v>0</v>
      </c>
      <c r="F77" s="89">
        <f>'planning BP MMV 21'!$G106</f>
        <v>0</v>
      </c>
      <c r="H77" s="102"/>
    </row>
    <row r="78" spans="2:8">
      <c r="B78" s="81" t="str">
        <f>'planning BP MMV 21'!B99</f>
        <v>UC1</v>
      </c>
      <c r="C78" s="81" t="str">
        <f>'planning BP MMV 21'!B101</f>
        <v>UC1</v>
      </c>
      <c r="D78" s="81" t="str">
        <f>'planning BP MMV 21'!B103</f>
        <v>UC3</v>
      </c>
      <c r="E78" s="81" t="str">
        <f>'planning BP MMV 21'!B105</f>
        <v>UC4</v>
      </c>
      <c r="F78" s="82" t="str">
        <f>'planning BP MMV 21'!B107</f>
        <v>UC4</v>
      </c>
      <c r="H78" s="102"/>
    </row>
    <row r="79" spans="2:8" ht="77.45" customHeight="1">
      <c r="B79" s="83">
        <f>'planning BP MMV 21'!$E99</f>
        <v>0</v>
      </c>
      <c r="C79" s="83">
        <f>'planning BP MMV 21'!$E101</f>
        <v>0</v>
      </c>
      <c r="D79" s="83">
        <f>'planning BP MMV 21'!$E103</f>
        <v>0</v>
      </c>
      <c r="E79" s="83">
        <f>'planning BP MMV 21'!$E105</f>
        <v>0</v>
      </c>
      <c r="F79" s="84">
        <f>'planning BP MMV 21'!$E107</f>
        <v>0</v>
      </c>
      <c r="H79" s="102"/>
    </row>
    <row r="80" spans="2:8">
      <c r="B80" s="88">
        <f>'planning BP MMV 21'!$G99</f>
        <v>0</v>
      </c>
      <c r="C80" s="88">
        <f>'planning BP MMV 21'!$G101</f>
        <v>0</v>
      </c>
      <c r="D80" s="88">
        <f>'planning BP MMV 21'!$G103</f>
        <v>0</v>
      </c>
      <c r="E80" s="88">
        <f>'planning BP MMV 21'!$G105</f>
        <v>0</v>
      </c>
      <c r="F80" s="89">
        <f>'planning BP MMV 21'!$G107</f>
        <v>0</v>
      </c>
      <c r="H80" s="102"/>
    </row>
    <row r="81" spans="2:8">
      <c r="H81" s="102"/>
    </row>
    <row r="82" spans="2:8">
      <c r="B82" s="94" t="e">
        <f>'planning BP MMV 21'!#REF!</f>
        <v>#REF!</v>
      </c>
      <c r="C82" s="99" t="e">
        <f>'planning BP MMV 21'!#REF!</f>
        <v>#REF!</v>
      </c>
      <c r="D82" s="96" t="e">
        <f>'planning BP MMV 21'!#REF!</f>
        <v>#REF!</v>
      </c>
      <c r="E82" s="97"/>
      <c r="F82" s="98">
        <f>'planning BP MMV 21'!G108</f>
        <v>0</v>
      </c>
      <c r="H82" s="102"/>
    </row>
    <row r="83" spans="2:8">
      <c r="B83" s="94">
        <f>'planning BP MMV 21'!B109</f>
        <v>0</v>
      </c>
      <c r="C83" s="99">
        <f>'planning BP MMV 21'!C109</f>
        <v>0</v>
      </c>
      <c r="D83" s="96">
        <f>'planning BP MMV 21'!E109</f>
        <v>0</v>
      </c>
      <c r="E83" s="97"/>
      <c r="F83" s="98">
        <f>'planning BP MMV 21'!G109</f>
        <v>0</v>
      </c>
      <c r="H83" s="102"/>
    </row>
    <row r="84" spans="2:8" ht="30" customHeight="1">
      <c r="H84" s="102"/>
    </row>
    <row r="85" spans="2:8">
      <c r="B85" s="76">
        <f>'planning BP MMV 21'!C110</f>
        <v>44564</v>
      </c>
      <c r="C85" s="77">
        <f>B85+1</f>
        <v>44565</v>
      </c>
      <c r="D85" s="77">
        <f t="shared" ref="D85" si="17">C85+1</f>
        <v>44566</v>
      </c>
      <c r="E85" s="77">
        <f t="shared" ref="E85" si="18">D85+1</f>
        <v>44567</v>
      </c>
      <c r="F85" s="77">
        <f t="shared" ref="F85" si="19">E85+1</f>
        <v>44568</v>
      </c>
      <c r="H85" s="102"/>
    </row>
    <row r="86" spans="2:8">
      <c r="B86" s="81" t="str">
        <f>'planning BP MMV 21'!B110</f>
        <v>UC1</v>
      </c>
      <c r="C86" s="81" t="str">
        <f>'planning BP MMV 21'!B112</f>
        <v>UC1</v>
      </c>
      <c r="D86" s="81" t="str">
        <f>'planning BP MMV 21'!B114</f>
        <v>UC1</v>
      </c>
      <c r="E86" s="81" t="str">
        <f>'planning BP MMV 21'!B116</f>
        <v>UC3</v>
      </c>
      <c r="F86" s="82" t="str">
        <f>'planning BP MMV 21'!B118</f>
        <v>UC3</v>
      </c>
      <c r="H86" s="102"/>
    </row>
    <row r="87" spans="2:8" ht="77.45" customHeight="1">
      <c r="B87" s="83">
        <f>'planning BP MMV 21'!$E110</f>
        <v>0</v>
      </c>
      <c r="C87" s="83">
        <f>'planning BP MMV 21'!$E112</f>
        <v>0</v>
      </c>
      <c r="D87" s="83">
        <f>'planning BP MMV 21'!$E114</f>
        <v>0</v>
      </c>
      <c r="E87" s="100" t="str">
        <f>'planning BP MMV 21'!E116</f>
        <v>Liens avec éduc pop</v>
      </c>
      <c r="F87" s="86" t="str">
        <f>'planning BP MMV 21'!$E118</f>
        <v>Les cadres d'intervention</v>
      </c>
      <c r="H87" s="102"/>
    </row>
    <row r="88" spans="2:8">
      <c r="B88" s="88">
        <f>'planning BP MMV 21'!G110</f>
        <v>0</v>
      </c>
      <c r="C88" s="89">
        <f>'planning BP MMV 21'!G112</f>
        <v>0</v>
      </c>
      <c r="D88" s="90">
        <f>'planning BP MMV 21'!G114</f>
        <v>0</v>
      </c>
      <c r="E88" s="89">
        <f>'planning BP MMV 21'!G116</f>
        <v>0</v>
      </c>
      <c r="F88" s="89">
        <f>'planning BP MMV 21'!G118</f>
        <v>0</v>
      </c>
      <c r="H88" s="102"/>
    </row>
    <row r="89" spans="2:8">
      <c r="B89" s="81" t="str">
        <f>'planning BP MMV 21'!B111</f>
        <v>UC1</v>
      </c>
      <c r="C89" s="81" t="str">
        <f>'planning BP MMV 21'!B113</f>
        <v>UC1</v>
      </c>
      <c r="D89" s="81" t="str">
        <f>'planning BP MMV 21'!B115</f>
        <v>UC1</v>
      </c>
      <c r="E89" s="81" t="str">
        <f>'planning BP MMV 21'!B117</f>
        <v>UC3</v>
      </c>
      <c r="F89" s="82" t="str">
        <f>'planning BP MMV 21'!B119</f>
        <v>UC3</v>
      </c>
      <c r="H89" s="102"/>
    </row>
    <row r="90" spans="2:8" ht="77.45" customHeight="1">
      <c r="B90" s="83">
        <f>'planning BP MMV 21'!E111</f>
        <v>0</v>
      </c>
      <c r="C90" s="84">
        <f>'planning BP MMV 21'!E113</f>
        <v>0</v>
      </c>
      <c r="D90" s="85">
        <f>'planning BP MMV 21'!E115</f>
        <v>0</v>
      </c>
      <c r="E90" s="86">
        <f>'planning BP MMV 21'!E117</f>
        <v>0</v>
      </c>
      <c r="F90" s="103">
        <f>'planning BP MMV 21'!E119</f>
        <v>0</v>
      </c>
      <c r="H90" s="102"/>
    </row>
    <row r="91" spans="2:8">
      <c r="B91" s="88">
        <f>'planning BP MMV 21'!G111</f>
        <v>0</v>
      </c>
      <c r="C91" s="89">
        <f>'planning BP MMV 21'!G113</f>
        <v>0</v>
      </c>
      <c r="D91" s="90">
        <f>'planning BP MMV 21'!G115</f>
        <v>0</v>
      </c>
      <c r="E91" s="89">
        <f>'planning BP MMV 21'!G117</f>
        <v>0</v>
      </c>
      <c r="F91" s="91">
        <f>'planning BP MMV 21'!G119</f>
        <v>0</v>
      </c>
      <c r="H91" s="102"/>
    </row>
    <row r="92" spans="2:8">
      <c r="H92" s="102"/>
    </row>
    <row r="93" spans="2:8">
      <c r="B93" s="94"/>
      <c r="C93" s="99"/>
      <c r="D93" s="96"/>
      <c r="E93" s="97"/>
      <c r="F93" s="98"/>
      <c r="H93" s="102"/>
    </row>
    <row r="94" spans="2:8" ht="27.6" customHeight="1">
      <c r="H94" s="102"/>
    </row>
    <row r="95" spans="2:8">
      <c r="B95" s="76">
        <f>'planning BP MMV 21'!C133</f>
        <v>44585</v>
      </c>
      <c r="C95" s="77">
        <f>B95+1</f>
        <v>44586</v>
      </c>
      <c r="D95" s="77">
        <f t="shared" ref="D95" si="20">C95+1</f>
        <v>44587</v>
      </c>
      <c r="E95" s="77">
        <f t="shared" ref="E95" si="21">D95+1</f>
        <v>44588</v>
      </c>
      <c r="F95" s="77">
        <f t="shared" ref="F95" si="22">E95+1</f>
        <v>44589</v>
      </c>
      <c r="H95" s="102"/>
    </row>
    <row r="96" spans="2:8">
      <c r="B96" s="81" t="str">
        <f>'planning BP MMV 21'!$B133</f>
        <v>UC3</v>
      </c>
      <c r="C96" s="81" t="str">
        <f>'planning BP MMV 21'!B135</f>
        <v>UC3</v>
      </c>
      <c r="D96" s="81" t="str">
        <f>'planning BP MMV 21'!B137</f>
        <v>UC3</v>
      </c>
      <c r="E96" s="81" t="str">
        <f>'planning BP MMV 21'!B139</f>
        <v>UC1</v>
      </c>
      <c r="F96" s="82" t="str">
        <f>'planning BP MMV 21'!B141</f>
        <v>UC1</v>
      </c>
      <c r="H96" s="102"/>
    </row>
    <row r="97" spans="2:8" ht="77.45" customHeight="1">
      <c r="B97" s="83">
        <f>'planning BP MMV 21'!$E133</f>
        <v>0</v>
      </c>
      <c r="C97" s="83">
        <f>'planning BP MMV 21'!$E135</f>
        <v>0</v>
      </c>
      <c r="D97" s="100">
        <f>'planning BP MMV 21'!$E137</f>
        <v>0</v>
      </c>
      <c r="E97" s="83">
        <f>'planning BP MMV 21'!$E139</f>
        <v>0</v>
      </c>
      <c r="F97" s="84">
        <f>'planning BP MMV 21'!$E141</f>
        <v>0</v>
      </c>
      <c r="H97" s="102"/>
    </row>
    <row r="98" spans="2:8" ht="25.9" customHeight="1">
      <c r="B98" s="88">
        <f>'planning BP MMV 21'!$G133</f>
        <v>0</v>
      </c>
      <c r="C98" s="88">
        <f>'planning BP MMV 21'!$G135</f>
        <v>0</v>
      </c>
      <c r="D98" s="88">
        <f>'planning BP MMV 21'!$G137</f>
        <v>0</v>
      </c>
      <c r="E98" s="88">
        <f>'planning BP MMV 21'!$G139</f>
        <v>0</v>
      </c>
      <c r="F98" s="89">
        <f>'planning BP MMV 21'!$G141</f>
        <v>0</v>
      </c>
      <c r="H98" s="102"/>
    </row>
    <row r="99" spans="2:8">
      <c r="B99" s="81" t="str">
        <f>'planning BP MMV 21'!$B134</f>
        <v>UC3</v>
      </c>
      <c r="C99" s="81" t="str">
        <f>'planning BP MMV 21'!B136</f>
        <v>UC3</v>
      </c>
      <c r="D99" s="81" t="str">
        <f>'planning BP MMV 21'!B138</f>
        <v>UC3</v>
      </c>
      <c r="E99" s="81" t="str">
        <f>'planning BP MMV 21'!B140</f>
        <v>UC1</v>
      </c>
      <c r="F99" s="82" t="str">
        <f>'planning BP MMV 21'!B142</f>
        <v>UC1</v>
      </c>
      <c r="H99" s="102"/>
    </row>
    <row r="100" spans="2:8" ht="77.45" customHeight="1">
      <c r="B100" s="100">
        <f>'planning BP MMV 21'!$E134</f>
        <v>0</v>
      </c>
      <c r="C100" s="100">
        <f>'planning BP MMV 21'!$E136</f>
        <v>0</v>
      </c>
      <c r="D100" s="100">
        <f>'planning BP MMV 21'!$E138</f>
        <v>0</v>
      </c>
      <c r="E100" s="100">
        <f>'planning BP MMV 21'!$E140</f>
        <v>0</v>
      </c>
      <c r="F100" s="86">
        <f>'planning BP MMV 21'!$E142</f>
        <v>0</v>
      </c>
      <c r="H100" s="102"/>
    </row>
    <row r="101" spans="2:8">
      <c r="B101" s="88">
        <f>'planning BP MMV 21'!$G134</f>
        <v>0</v>
      </c>
      <c r="C101" s="88">
        <f>'planning BP MMV 21'!$G136</f>
        <v>0</v>
      </c>
      <c r="D101" s="88">
        <f>'planning BP MMV 21'!$G138</f>
        <v>0</v>
      </c>
      <c r="E101" s="88">
        <f>'planning BP MMV 21'!$G140</f>
        <v>0</v>
      </c>
      <c r="F101" s="89">
        <f>'planning BP MMV 21'!$G142</f>
        <v>0</v>
      </c>
      <c r="H101" s="102"/>
    </row>
    <row r="102" spans="2:8">
      <c r="H102" s="102"/>
    </row>
    <row r="103" spans="2:8">
      <c r="B103" s="94"/>
      <c r="C103" s="95"/>
      <c r="D103" s="96"/>
      <c r="E103" s="97"/>
      <c r="F103" s="98"/>
      <c r="H103" s="102"/>
    </row>
    <row r="104" spans="2:8" ht="27.6" customHeight="1">
      <c r="H104" s="102"/>
    </row>
    <row r="105" spans="2:8">
      <c r="B105" s="76">
        <f>'planning BP MMV 21'!C143</f>
        <v>44592</v>
      </c>
      <c r="C105" s="77">
        <f>B105+1</f>
        <v>44593</v>
      </c>
      <c r="D105" s="77">
        <f t="shared" ref="D105" si="23">C105+1</f>
        <v>44594</v>
      </c>
      <c r="E105" s="77">
        <f t="shared" ref="E105" si="24">D105+1</f>
        <v>44595</v>
      </c>
      <c r="F105" s="77">
        <f t="shared" ref="F105" si="25">E105+1</f>
        <v>44596</v>
      </c>
      <c r="H105" s="102"/>
    </row>
    <row r="106" spans="2:8">
      <c r="B106" s="81" t="str">
        <f>'planning BP MMV 21'!B143</f>
        <v>UC2</v>
      </c>
      <c r="C106" s="81" t="str">
        <f>'planning BP MMV 21'!B145</f>
        <v>UC2</v>
      </c>
      <c r="D106" s="81" t="str">
        <f>'planning BP MMV 21'!B147</f>
        <v>UC3</v>
      </c>
      <c r="E106" s="81" t="str">
        <f>'planning BP MMV 21'!B149</f>
        <v>UC3</v>
      </c>
      <c r="F106" s="82" t="str">
        <f>'planning BP MMV 21'!B151</f>
        <v>UC3</v>
      </c>
      <c r="H106" s="102"/>
    </row>
    <row r="107" spans="2:8" ht="77.45" customHeight="1">
      <c r="B107" s="83">
        <f>'planning BP MMV 21'!$E143</f>
        <v>0</v>
      </c>
      <c r="C107" s="100">
        <f>'planning BP MMV 21'!$E145</f>
        <v>0</v>
      </c>
      <c r="D107" s="100">
        <f>'planning BP MMV 21'!$E147</f>
        <v>0</v>
      </c>
      <c r="E107" s="100">
        <f>'planning BP MMV 21'!$E149</f>
        <v>0</v>
      </c>
      <c r="F107" s="84">
        <f>'planning BP MMV 21'!$E151</f>
        <v>0</v>
      </c>
      <c r="H107" s="102"/>
    </row>
    <row r="108" spans="2:8">
      <c r="B108" s="88">
        <f>'planning BP MMV 21'!$G143</f>
        <v>0</v>
      </c>
      <c r="C108" s="88">
        <f>'planning BP MMV 21'!$G145</f>
        <v>0</v>
      </c>
      <c r="D108" s="88">
        <f>'planning BP MMV 21'!$G147</f>
        <v>0</v>
      </c>
      <c r="E108" s="104">
        <f>'planning BP MMV 21'!$G149</f>
        <v>0</v>
      </c>
      <c r="F108" s="89">
        <f>'planning BP MMV 21'!$G151</f>
        <v>0</v>
      </c>
      <c r="H108" s="102"/>
    </row>
    <row r="109" spans="2:8">
      <c r="B109" s="81" t="str">
        <f>'planning BP MMV 21'!B144</f>
        <v>UC2</v>
      </c>
      <c r="C109" s="81" t="str">
        <f>'planning BP MMV 21'!B146</f>
        <v>UC2</v>
      </c>
      <c r="D109" s="81" t="str">
        <f>'planning BP MMV 21'!B148</f>
        <v>UC3</v>
      </c>
      <c r="E109" s="81" t="str">
        <f>'planning BP MMV 21'!B150</f>
        <v>UC3</v>
      </c>
      <c r="F109" s="82" t="str">
        <f>'planning BP MMV 21'!B152</f>
        <v>UC3</v>
      </c>
      <c r="H109" s="102"/>
    </row>
    <row r="110" spans="2:8" ht="77.45" customHeight="1">
      <c r="B110" s="83">
        <f>'planning BP MMV 21'!$E144</f>
        <v>0</v>
      </c>
      <c r="C110" s="100">
        <f>'planning BP MMV 21'!$E146</f>
        <v>0</v>
      </c>
      <c r="D110" s="100">
        <f>'planning BP MMV 21'!$E148</f>
        <v>0</v>
      </c>
      <c r="E110" s="100">
        <f>'planning BP MMV 21'!$E150</f>
        <v>0</v>
      </c>
      <c r="F110" s="84">
        <f>'planning BP MMV 21'!$E152</f>
        <v>0</v>
      </c>
      <c r="H110" s="102"/>
    </row>
    <row r="111" spans="2:8">
      <c r="B111" s="88">
        <f>'planning BP MMV 21'!$G144</f>
        <v>0</v>
      </c>
      <c r="C111" s="88">
        <f>'planning BP MMV 21'!$G146</f>
        <v>0</v>
      </c>
      <c r="D111" s="88">
        <f>'planning BP MMV 21'!$G148</f>
        <v>0</v>
      </c>
      <c r="E111" s="88">
        <f>'planning BP MMV 21'!$G150</f>
        <v>0</v>
      </c>
      <c r="F111" s="89">
        <f>'planning BP MMV 21'!$G152</f>
        <v>0</v>
      </c>
      <c r="H111" s="102"/>
    </row>
    <row r="112" spans="2:8">
      <c r="H112" s="102"/>
    </row>
    <row r="113" spans="2:8">
      <c r="B113" s="94">
        <f>'planning BP MMV 21'!B165</f>
        <v>0</v>
      </c>
      <c r="C113" s="95">
        <f>'planning BP MMV 21'!C165</f>
        <v>0</v>
      </c>
      <c r="D113" s="96">
        <f>'planning BP MMV 21'!E165</f>
        <v>0</v>
      </c>
      <c r="E113" s="97"/>
      <c r="F113" s="98">
        <f>'planning BP MMV 21'!G164</f>
        <v>0</v>
      </c>
      <c r="H113" s="102"/>
    </row>
    <row r="114" spans="2:8" ht="32.450000000000003" customHeight="1">
      <c r="H114" s="102"/>
    </row>
    <row r="115" spans="2:8">
      <c r="B115" s="76">
        <f>'planning BP MMV 21'!C166</f>
        <v>44620</v>
      </c>
      <c r="C115" s="77">
        <f>B115+1</f>
        <v>44621</v>
      </c>
      <c r="D115" s="76">
        <f t="shared" ref="D115" si="26">C115+1</f>
        <v>44622</v>
      </c>
      <c r="E115" s="77">
        <f t="shared" ref="E115" si="27">D115+1</f>
        <v>44623</v>
      </c>
      <c r="F115" s="79">
        <f t="shared" ref="F115" si="28">E115+1</f>
        <v>44624</v>
      </c>
      <c r="H115" s="102"/>
    </row>
    <row r="116" spans="2:8">
      <c r="B116" s="81" t="str">
        <f>'planning BP MMV 21'!B166</f>
        <v>UC2</v>
      </c>
      <c r="C116" s="81" t="str">
        <f>'planning BP MMV 21'!B168</f>
        <v>UC2</v>
      </c>
      <c r="D116" s="81" t="str">
        <f>'planning BP MMV 21'!B170</f>
        <v>UC3</v>
      </c>
      <c r="E116" s="81" t="str">
        <f>'planning BP MMV 21'!B172</f>
        <v>UC3</v>
      </c>
      <c r="F116" s="82" t="str">
        <f>'planning BP MMV 21'!B174</f>
        <v>UC3</v>
      </c>
      <c r="H116" s="102"/>
    </row>
    <row r="117" spans="2:8" ht="77.45" customHeight="1">
      <c r="B117" s="100">
        <f>'planning BP MMV 21'!$E166</f>
        <v>0</v>
      </c>
      <c r="C117" s="100">
        <f>'planning BP MMV 21'!$E168</f>
        <v>0</v>
      </c>
      <c r="D117" s="100">
        <f>'planning BP MMV 21'!$E170</f>
        <v>0</v>
      </c>
      <c r="E117" s="100">
        <f>'planning BP MMV 21'!$E172</f>
        <v>0</v>
      </c>
      <c r="F117" s="86">
        <f>'planning BP MMV 21'!$E174</f>
        <v>0</v>
      </c>
      <c r="H117" s="102"/>
    </row>
    <row r="118" spans="2:8">
      <c r="B118" s="88">
        <f>'planning BP MMV 21'!$G166</f>
        <v>0</v>
      </c>
      <c r="C118" s="88">
        <f>'planning BP MMV 21'!$G168</f>
        <v>0</v>
      </c>
      <c r="D118" s="88">
        <f>'planning BP MMV 21'!$G170</f>
        <v>0</v>
      </c>
      <c r="E118" s="88">
        <f>'planning BP MMV 21'!$G172</f>
        <v>0</v>
      </c>
      <c r="F118" s="89">
        <f>'planning BP MMV 21'!$G174</f>
        <v>0</v>
      </c>
      <c r="H118" s="102"/>
    </row>
    <row r="119" spans="2:8">
      <c r="B119" s="81" t="str">
        <f>'planning BP MMV 21'!B167</f>
        <v>UC2</v>
      </c>
      <c r="C119" s="81" t="str">
        <f>'planning BP MMV 21'!B169</f>
        <v>UC2</v>
      </c>
      <c r="D119" s="81" t="str">
        <f>'planning BP MMV 21'!B171</f>
        <v>UC3</v>
      </c>
      <c r="E119" s="81" t="str">
        <f>'planning BP MMV 21'!B173</f>
        <v>UC3</v>
      </c>
      <c r="F119" s="82" t="str">
        <f>'planning BP MMV 21'!B175</f>
        <v>UC3</v>
      </c>
      <c r="H119" s="102"/>
    </row>
    <row r="120" spans="2:8" ht="77.45" customHeight="1">
      <c r="B120" s="100">
        <f>'planning BP MMV 21'!$E167</f>
        <v>0</v>
      </c>
      <c r="C120" s="100">
        <f>'planning BP MMV 21'!$E169</f>
        <v>0</v>
      </c>
      <c r="D120" s="100">
        <f>'planning BP MMV 21'!$E171</f>
        <v>0</v>
      </c>
      <c r="E120" s="100">
        <f>'planning BP MMV 21'!$E173</f>
        <v>0</v>
      </c>
      <c r="F120" s="86">
        <f>'planning BP MMV 21'!$E175</f>
        <v>0</v>
      </c>
      <c r="H120" s="102"/>
    </row>
    <row r="121" spans="2:8">
      <c r="B121" s="88">
        <f>'planning BP MMV 21'!$G167</f>
        <v>0</v>
      </c>
      <c r="C121" s="88">
        <f>'planning BP MMV 21'!$G169</f>
        <v>0</v>
      </c>
      <c r="D121" s="88">
        <f>'planning BP MMV 21'!$G171</f>
        <v>0</v>
      </c>
      <c r="E121" s="88">
        <f>'planning BP MMV 21'!$G173</f>
        <v>0</v>
      </c>
      <c r="F121" s="89">
        <f>'planning BP MMV 21'!$G175</f>
        <v>0</v>
      </c>
      <c r="H121" s="102"/>
    </row>
    <row r="122" spans="2:8">
      <c r="H122" s="102"/>
    </row>
    <row r="123" spans="2:8">
      <c r="B123" s="94">
        <f>'planning BP MMV 21'!B188</f>
        <v>0</v>
      </c>
      <c r="C123" s="99">
        <f>'planning BP MMV 21'!C188</f>
        <v>0</v>
      </c>
      <c r="D123" s="96">
        <f>'planning BP MMV 21'!E188</f>
        <v>0</v>
      </c>
      <c r="E123" s="97"/>
      <c r="F123" s="98">
        <f>'planning BP MMV 21'!G188</f>
        <v>0</v>
      </c>
      <c r="H123" s="102"/>
    </row>
    <row r="124" spans="2:8" ht="28.9" customHeight="1">
      <c r="H124" s="102"/>
    </row>
    <row r="125" spans="2:8">
      <c r="B125" s="76">
        <f>'planning BP MMV 21'!C189</f>
        <v>44641</v>
      </c>
      <c r="C125" s="77">
        <f>B125+1</f>
        <v>44642</v>
      </c>
      <c r="D125" s="77">
        <f t="shared" ref="D125" si="29">C125+1</f>
        <v>44643</v>
      </c>
      <c r="E125" s="77">
        <f t="shared" ref="E125" si="30">D125+1</f>
        <v>44644</v>
      </c>
      <c r="F125" s="77">
        <f t="shared" ref="F125" si="31">E125+1</f>
        <v>44645</v>
      </c>
      <c r="H125" s="102"/>
    </row>
    <row r="126" spans="2:8">
      <c r="B126" s="81" t="str">
        <f>'planning BP MMV 21'!B189</f>
        <v>UC2</v>
      </c>
      <c r="C126" s="81" t="str">
        <f>'planning BP MMV 21'!B191</f>
        <v>UC2</v>
      </c>
      <c r="D126" s="81" t="str">
        <f>'planning BP MMV 21'!B193</f>
        <v>UC3</v>
      </c>
      <c r="E126" s="81" t="str">
        <f>'planning BP MMV 21'!B195</f>
        <v>UC3</v>
      </c>
      <c r="F126" s="82" t="str">
        <f>'planning BP MMV 21'!B197</f>
        <v>UC3</v>
      </c>
      <c r="H126" s="102"/>
    </row>
    <row r="127" spans="2:8" ht="77.45" customHeight="1">
      <c r="B127" s="83">
        <f>'planning BP MMV 21'!$E189</f>
        <v>0</v>
      </c>
      <c r="C127" s="83">
        <f>'planning BP MMV 21'!$E191</f>
        <v>0</v>
      </c>
      <c r="D127" s="83">
        <f>'planning BP MMV 21'!$E193</f>
        <v>0</v>
      </c>
      <c r="E127" s="83">
        <f>'planning BP MMV 21'!$E195</f>
        <v>0</v>
      </c>
      <c r="F127" s="86">
        <f>'planning BP MMV 21'!$E197</f>
        <v>0</v>
      </c>
      <c r="H127" s="102"/>
    </row>
    <row r="128" spans="2:8">
      <c r="B128" s="88">
        <f>'planning BP MMV 21'!$G189</f>
        <v>0</v>
      </c>
      <c r="C128" s="88">
        <f>'planning BP MMV 21'!$G191</f>
        <v>0</v>
      </c>
      <c r="D128" s="88">
        <f>'planning BP MMV 21'!$G193</f>
        <v>0</v>
      </c>
      <c r="E128" s="88">
        <f>'planning BP MMV 21'!$G195</f>
        <v>0</v>
      </c>
      <c r="F128" s="89">
        <f>'planning BP MMV 21'!$G197</f>
        <v>0</v>
      </c>
      <c r="H128" s="102"/>
    </row>
    <row r="129" spans="2:8">
      <c r="B129" s="81" t="str">
        <f>'planning BP MMV 21'!B190</f>
        <v>UC2</v>
      </c>
      <c r="C129" s="81" t="str">
        <f>'planning BP MMV 21'!B192</f>
        <v>UC2</v>
      </c>
      <c r="D129" s="81" t="str">
        <f>'planning BP MMV 21'!B194</f>
        <v>UC3</v>
      </c>
      <c r="E129" s="81" t="str">
        <f>'planning BP MMV 21'!B196</f>
        <v>UC3</v>
      </c>
      <c r="F129" s="82" t="str">
        <f>'planning BP MMV 21'!B198</f>
        <v>UC3</v>
      </c>
      <c r="H129" s="102"/>
    </row>
    <row r="130" spans="2:8" ht="77.45" customHeight="1">
      <c r="B130" s="83">
        <f>'planning BP MMV 21'!$E190</f>
        <v>0</v>
      </c>
      <c r="C130" s="83">
        <f>'planning BP MMV 21'!$E192</f>
        <v>0</v>
      </c>
      <c r="D130" s="83">
        <f>'planning BP MMV 21'!$E194</f>
        <v>0</v>
      </c>
      <c r="E130" s="83">
        <f>'planning BP MMV 21'!$E196</f>
        <v>0</v>
      </c>
      <c r="F130" s="86">
        <f>'planning BP MMV 21'!$E198</f>
        <v>0</v>
      </c>
      <c r="H130" s="102"/>
    </row>
    <row r="131" spans="2:8">
      <c r="B131" s="88">
        <f>'planning BP MMV 21'!$G190</f>
        <v>0</v>
      </c>
      <c r="C131" s="88">
        <f>'planning BP MMV 21'!$G192</f>
        <v>0</v>
      </c>
      <c r="D131" s="88">
        <f>'planning BP MMV 21'!$G194</f>
        <v>0</v>
      </c>
      <c r="E131" s="88">
        <f>'planning BP MMV 21'!$G196</f>
        <v>0</v>
      </c>
      <c r="F131" s="89">
        <f>'planning BP MMV 21'!$G198</f>
        <v>0</v>
      </c>
      <c r="H131" s="102"/>
    </row>
    <row r="132" spans="2:8">
      <c r="H132" s="102"/>
    </row>
    <row r="133" spans="2:8">
      <c r="B133" s="105"/>
      <c r="C133" s="106" t="e">
        <f>'planning BP MMV 21'!#REF!</f>
        <v>#REF!</v>
      </c>
      <c r="D133" s="97" t="e">
        <f>'planning BP MMV 21'!#REF!</f>
        <v>#REF!</v>
      </c>
      <c r="E133" s="97"/>
      <c r="F133" s="107"/>
      <c r="H133" s="102"/>
    </row>
    <row r="134" spans="2:8">
      <c r="B134" s="94" t="e">
        <f>'planning BP MMV 21'!#REF!</f>
        <v>#REF!</v>
      </c>
      <c r="C134" s="95" t="e">
        <f>'planning BP MMV 21'!#REF!</f>
        <v>#REF!</v>
      </c>
      <c r="D134" s="96" t="e">
        <f>'planning BP MMV 21'!#REF!</f>
        <v>#REF!</v>
      </c>
      <c r="E134" s="97"/>
      <c r="F134" s="98" t="e">
        <f>'planning BP MMV 21'!#REF!</f>
        <v>#REF!</v>
      </c>
      <c r="H134" s="102"/>
    </row>
    <row r="135" spans="2:8" ht="27.6" customHeight="1">
      <c r="H135" s="102"/>
    </row>
    <row r="136" spans="2:8">
      <c r="B136" s="76">
        <f>'planning BP MMV 21'!C199</f>
        <v>44648</v>
      </c>
      <c r="C136" s="77">
        <f>B136+1</f>
        <v>44649</v>
      </c>
      <c r="D136" s="77">
        <f t="shared" ref="D136" si="32">C136+1</f>
        <v>44650</v>
      </c>
      <c r="E136" s="77">
        <f t="shared" ref="E136" si="33">D136+1</f>
        <v>44651</v>
      </c>
      <c r="F136" s="77">
        <f t="shared" ref="F136" si="34">E136+1</f>
        <v>44652</v>
      </c>
      <c r="H136" s="102"/>
    </row>
    <row r="137" spans="2:8">
      <c r="B137" s="81" t="str">
        <f>'planning BP MMV 21'!$B199</f>
        <v>UC4</v>
      </c>
      <c r="C137" s="81" t="str">
        <f>'planning BP MMV 21'!$B201</f>
        <v>UC4</v>
      </c>
      <c r="D137" s="81" t="str">
        <f>'planning BP MMV 21'!$B203</f>
        <v>UC4</v>
      </c>
      <c r="E137" s="81" t="str">
        <f>'planning BP MMV 21'!$B205</f>
        <v>UC4</v>
      </c>
      <c r="F137" s="82" t="str">
        <f>'planning BP MMV 21'!$B207</f>
        <v>UC3</v>
      </c>
      <c r="H137" s="102"/>
    </row>
    <row r="138" spans="2:8" ht="77.45" customHeight="1">
      <c r="B138" s="83">
        <f>'planning BP MMV 21'!$E199</f>
        <v>0</v>
      </c>
      <c r="C138" s="83">
        <f>'planning BP MMV 21'!$E201</f>
        <v>0</v>
      </c>
      <c r="D138" s="83">
        <f>'planning BP MMV 21'!$E203</f>
        <v>0</v>
      </c>
      <c r="E138" s="100">
        <f>'planning BP MMV 21'!$E205</f>
        <v>0</v>
      </c>
      <c r="F138" s="84">
        <f>'planning BP MMV 21'!$E207</f>
        <v>0</v>
      </c>
      <c r="H138" s="102"/>
    </row>
    <row r="139" spans="2:8">
      <c r="B139" s="88">
        <f>'planning BP MMV 21'!$G199</f>
        <v>0</v>
      </c>
      <c r="C139" s="88">
        <f>'planning BP MMV 21'!$G201</f>
        <v>0</v>
      </c>
      <c r="D139" s="88">
        <f>'planning BP MMV 21'!$G203</f>
        <v>0</v>
      </c>
      <c r="E139" s="88">
        <f>'planning BP MMV 21'!$G205</f>
        <v>0</v>
      </c>
      <c r="F139" s="89">
        <f>'planning BP MMV 21'!$G207</f>
        <v>0</v>
      </c>
      <c r="H139" s="102"/>
    </row>
    <row r="140" spans="2:8">
      <c r="B140" s="81" t="str">
        <f>'planning BP MMV 21'!$B200</f>
        <v>UC4</v>
      </c>
      <c r="C140" s="81" t="str">
        <f>'planning BP MMV 21'!$B202</f>
        <v>UC4</v>
      </c>
      <c r="D140" s="81" t="str">
        <f>'planning BP MMV 21'!$B204</f>
        <v>UC4</v>
      </c>
      <c r="E140" s="81" t="str">
        <f>'planning BP MMV 21'!$B206</f>
        <v>UC4</v>
      </c>
      <c r="F140" s="82" t="str">
        <f>'planning BP MMV 21'!$B208</f>
        <v>UC3</v>
      </c>
      <c r="H140" s="102"/>
    </row>
    <row r="141" spans="2:8" ht="77.45" customHeight="1">
      <c r="B141" s="83">
        <f>'planning BP MMV 21'!$E200</f>
        <v>0</v>
      </c>
      <c r="C141" s="83">
        <f>'planning BP MMV 21'!$E202</f>
        <v>0</v>
      </c>
      <c r="D141" s="83">
        <f>'planning BP MMV 21'!$E204</f>
        <v>0</v>
      </c>
      <c r="E141" s="100">
        <f>'planning BP MMV 21'!$E206</f>
        <v>0</v>
      </c>
      <c r="F141" s="84">
        <f>'planning BP MMV 21'!$E208</f>
        <v>0</v>
      </c>
      <c r="H141" s="102"/>
    </row>
    <row r="142" spans="2:8">
      <c r="B142" s="88">
        <f>'planning BP MMV 21'!$G200</f>
        <v>0</v>
      </c>
      <c r="C142" s="88">
        <f>'planning BP MMV 21'!$G202</f>
        <v>0</v>
      </c>
      <c r="D142" s="88">
        <f>'planning BP MMV 21'!$G204</f>
        <v>0</v>
      </c>
      <c r="E142" s="88">
        <f>'planning BP MMV 21'!$G206</f>
        <v>0</v>
      </c>
      <c r="F142" s="89">
        <f>'planning BP MMV 21'!$G208</f>
        <v>0</v>
      </c>
      <c r="H142" s="102"/>
    </row>
    <row r="143" spans="2:8">
      <c r="H143" s="102"/>
    </row>
    <row r="144" spans="2:8">
      <c r="B144" s="94">
        <f>'planning BP MMV 21'!B210</f>
        <v>0</v>
      </c>
      <c r="C144" s="99">
        <f>'planning BP MMV 21'!C210</f>
        <v>0</v>
      </c>
      <c r="D144" s="96">
        <f>'planning BP MMV 21'!E210</f>
        <v>0</v>
      </c>
      <c r="E144" s="97"/>
      <c r="F144" s="98">
        <f>'planning BP MMV 21'!G210</f>
        <v>0</v>
      </c>
      <c r="H144" s="102"/>
    </row>
    <row r="145" spans="2:8" ht="30" customHeight="1">
      <c r="H145" s="102"/>
    </row>
    <row r="146" spans="2:8">
      <c r="B146" s="76">
        <f>'planning BP MMV 21'!C211</f>
        <v>44662</v>
      </c>
      <c r="C146" s="77">
        <f>B146+1</f>
        <v>44663</v>
      </c>
      <c r="D146" s="77">
        <f t="shared" ref="D146" si="35">C146+1</f>
        <v>44664</v>
      </c>
      <c r="E146" s="77">
        <f t="shared" ref="E146" si="36">D146+1</f>
        <v>44665</v>
      </c>
      <c r="F146" s="77">
        <f t="shared" ref="F146" si="37">E146+1</f>
        <v>44666</v>
      </c>
      <c r="H146" s="102"/>
    </row>
    <row r="147" spans="2:8">
      <c r="B147" s="108" t="str">
        <f>'planning BP MMV 21'!B211</f>
        <v>UC2</v>
      </c>
      <c r="C147" s="108" t="str">
        <f>'planning BP MMV 21'!B213</f>
        <v>UC2</v>
      </c>
      <c r="D147" s="108" t="str">
        <f>'planning BP MMV 21'!B215</f>
        <v>UC3</v>
      </c>
      <c r="E147" s="108" t="str">
        <f>'planning BP MMV 21'!B217</f>
        <v>UC4</v>
      </c>
      <c r="F147" s="108" t="str">
        <f>'planning BP MMV 21'!B219</f>
        <v>UC4</v>
      </c>
      <c r="H147" s="102"/>
    </row>
    <row r="148" spans="2:8" s="109" customFormat="1" ht="77.45" customHeight="1">
      <c r="B148" s="31">
        <f>'planning BP MMV 21'!$E211</f>
        <v>0</v>
      </c>
      <c r="C148" s="31">
        <f>'planning BP MMV 21'!$E213</f>
        <v>0</v>
      </c>
      <c r="D148" s="46">
        <f>'planning BP MMV 21'!$E215</f>
        <v>0</v>
      </c>
      <c r="E148" s="31">
        <f>'planning BP MMV 21'!$E217</f>
        <v>0</v>
      </c>
      <c r="F148" s="31">
        <f>'planning BP MMV 21'!$E219</f>
        <v>0</v>
      </c>
      <c r="H148" s="110"/>
    </row>
    <row r="149" spans="2:8">
      <c r="B149" s="88">
        <f>'planning BP MMV 21'!$G211</f>
        <v>0</v>
      </c>
      <c r="C149" s="88">
        <f>'planning BP MMV 21'!$G213</f>
        <v>0</v>
      </c>
      <c r="D149" s="88">
        <f>'planning BP MMV 21'!$G215</f>
        <v>0</v>
      </c>
      <c r="E149" s="88">
        <f>'planning BP MMV 21'!$G217</f>
        <v>0</v>
      </c>
      <c r="F149" s="89">
        <f>'planning BP MMV 21'!$G219</f>
        <v>0</v>
      </c>
      <c r="H149" s="102"/>
    </row>
    <row r="150" spans="2:8">
      <c r="B150" s="81" t="str">
        <f>'planning BP MMV 21'!$B212</f>
        <v>UC2</v>
      </c>
      <c r="C150" s="81" t="str">
        <f>'planning BP MMV 21'!$B214</f>
        <v>UC2</v>
      </c>
      <c r="D150" s="81" t="str">
        <f>'planning BP MMV 21'!$B216</f>
        <v>UC3</v>
      </c>
      <c r="E150" s="81" t="str">
        <f>'planning BP MMV 21'!$B218</f>
        <v>UC4</v>
      </c>
      <c r="F150" s="82" t="str">
        <f>'planning BP MMV 21'!$B220</f>
        <v>UC4</v>
      </c>
      <c r="H150" s="102"/>
    </row>
    <row r="151" spans="2:8" ht="77.45" customHeight="1">
      <c r="B151" s="111">
        <f>'planning BP MMV 21'!$E212</f>
        <v>0</v>
      </c>
      <c r="C151" s="111">
        <f>'planning BP MMV 21'!$E214</f>
        <v>0</v>
      </c>
      <c r="D151" s="112">
        <f>'planning BP MMV 21'!$E216</f>
        <v>0</v>
      </c>
      <c r="E151" s="111">
        <f>'planning BP MMV 21'!$E218</f>
        <v>0</v>
      </c>
      <c r="F151" s="113">
        <f>'planning BP MMV 21'!$E220</f>
        <v>0</v>
      </c>
      <c r="H151" s="102"/>
    </row>
    <row r="152" spans="2:8">
      <c r="B152" s="88">
        <f>'planning BP MMV 21'!$G212</f>
        <v>0</v>
      </c>
      <c r="C152" s="88">
        <f>'planning BP MMV 21'!$G214</f>
        <v>0</v>
      </c>
      <c r="D152" s="88">
        <f>'planning BP MMV 21'!$G216</f>
        <v>0</v>
      </c>
      <c r="E152" s="88">
        <f>'planning BP MMV 21'!$G218</f>
        <v>0</v>
      </c>
      <c r="F152" s="89">
        <f>'planning BP MMV 21'!$G220</f>
        <v>0</v>
      </c>
      <c r="H152" s="102"/>
    </row>
    <row r="153" spans="2:8">
      <c r="H153" s="102"/>
    </row>
    <row r="154" spans="2:8">
      <c r="B154" s="94">
        <f>'planning BP MMV 21'!B221</f>
        <v>0</v>
      </c>
      <c r="C154" s="95">
        <f>'planning BP MMV 21'!C221</f>
        <v>0</v>
      </c>
      <c r="D154" s="96">
        <f>'planning BP MMV 21'!E221</f>
        <v>0</v>
      </c>
      <c r="E154" s="97"/>
      <c r="F154" s="98">
        <f>'planning BP MMV 21'!G221</f>
        <v>0</v>
      </c>
      <c r="H154" s="102"/>
    </row>
    <row r="155" spans="2:8" ht="30" customHeight="1">
      <c r="H155" s="102"/>
    </row>
    <row r="156" spans="2:8">
      <c r="B156" s="76">
        <f>'planning BP MMV 21'!C223</f>
        <v>44683</v>
      </c>
      <c r="C156" s="77">
        <f>B156+1</f>
        <v>44684</v>
      </c>
      <c r="D156" s="77">
        <f t="shared" ref="D156" si="38">C156+1</f>
        <v>44685</v>
      </c>
      <c r="E156" s="77">
        <f t="shared" ref="E156" si="39">D156+1</f>
        <v>44686</v>
      </c>
      <c r="F156" s="77">
        <f t="shared" ref="F156" si="40">E156+1</f>
        <v>44687</v>
      </c>
      <c r="H156" s="102"/>
    </row>
    <row r="157" spans="2:8">
      <c r="B157" s="81" t="str">
        <f>'planning BP MMV 21'!B223</f>
        <v>UC2</v>
      </c>
      <c r="C157" s="81" t="str">
        <f>'planning BP MMV 21'!B225</f>
        <v>UC3</v>
      </c>
      <c r="D157" s="81" t="str">
        <f>'planning BP MMV 21'!B227</f>
        <v>UC3</v>
      </c>
      <c r="E157" s="81" t="str">
        <f>'planning BP MMV 21'!B229</f>
        <v>UC2</v>
      </c>
      <c r="F157" s="82" t="str">
        <f>'planning BP MMV 21'!B247</f>
        <v>UC2</v>
      </c>
      <c r="H157" s="102"/>
    </row>
    <row r="158" spans="2:8" ht="77.45" customHeight="1">
      <c r="B158" s="83">
        <f>'planning BP MMV 21'!$E223</f>
        <v>0</v>
      </c>
      <c r="C158" s="100">
        <f>'planning BP MMV 21'!$E225</f>
        <v>0</v>
      </c>
      <c r="D158" s="100">
        <f>'planning BP MMV 21'!$E227</f>
        <v>0</v>
      </c>
      <c r="E158" s="83">
        <f>'planning BP MMV 21'!$E229</f>
        <v>0</v>
      </c>
      <c r="F158" s="84">
        <f>'planning BP MMV 21'!$E231</f>
        <v>0</v>
      </c>
      <c r="H158" s="102"/>
    </row>
    <row r="159" spans="2:8">
      <c r="B159" s="88">
        <f>'planning BP MMV 21'!$G223</f>
        <v>0</v>
      </c>
      <c r="C159" s="88">
        <f>'planning BP MMV 21'!$G225</f>
        <v>0</v>
      </c>
      <c r="D159" s="88">
        <f>'planning BP MMV 21'!$G227</f>
        <v>0</v>
      </c>
      <c r="E159" s="88">
        <f>'planning BP MMV 21'!$G229</f>
        <v>0</v>
      </c>
      <c r="F159" s="89">
        <f>'planning BP MMV 21'!$G231</f>
        <v>0</v>
      </c>
      <c r="H159" s="102"/>
    </row>
    <row r="160" spans="2:8">
      <c r="B160" s="81" t="str">
        <f>'planning BP MMV 21'!B224</f>
        <v>UC2</v>
      </c>
      <c r="C160" s="81" t="str">
        <f>'planning BP MMV 21'!B226</f>
        <v>UC3</v>
      </c>
      <c r="D160" s="81" t="str">
        <f>'planning BP MMV 21'!B228</f>
        <v>UC3</v>
      </c>
      <c r="E160" s="81" t="str">
        <f>'planning BP MMV 21'!B230</f>
        <v>UC2</v>
      </c>
      <c r="F160" s="82" t="str">
        <f>'planning BP MMV 21'!B232</f>
        <v>UC2</v>
      </c>
      <c r="H160" s="102"/>
    </row>
    <row r="161" spans="2:8" ht="77.45" customHeight="1">
      <c r="B161" s="83">
        <f>'planning BP MMV 21'!$E224</f>
        <v>0</v>
      </c>
      <c r="C161" s="100">
        <f>'planning BP MMV 21'!$E226</f>
        <v>0</v>
      </c>
      <c r="D161" s="100">
        <f>'planning BP MMV 21'!$E228</f>
        <v>0</v>
      </c>
      <c r="E161" s="83">
        <f>'planning BP MMV 21'!$E230</f>
        <v>0</v>
      </c>
      <c r="F161" s="84">
        <f>'planning BP MMV 21'!$E232</f>
        <v>0</v>
      </c>
      <c r="H161" s="102"/>
    </row>
    <row r="162" spans="2:8">
      <c r="B162" s="88">
        <f>'planning BP MMV 21'!$G224</f>
        <v>0</v>
      </c>
      <c r="C162" s="88">
        <f>'planning BP MMV 21'!$G226</f>
        <v>0</v>
      </c>
      <c r="D162" s="88">
        <f>'planning BP MMV 21'!$G228</f>
        <v>0</v>
      </c>
      <c r="E162" s="88">
        <f>'planning BP MMV 21'!$G230</f>
        <v>0</v>
      </c>
      <c r="F162" s="89">
        <f>'planning BP MMV 21'!$G232</f>
        <v>0</v>
      </c>
      <c r="H162" s="102"/>
    </row>
    <row r="163" spans="2:8">
      <c r="H163" s="102"/>
    </row>
    <row r="164" spans="2:8">
      <c r="B164" s="94" t="e">
        <f>'planning BP MMV 21'!#REF!</f>
        <v>#REF!</v>
      </c>
      <c r="C164" s="99" t="e">
        <f>'planning BP MMV 21'!#REF!</f>
        <v>#REF!</v>
      </c>
      <c r="D164" s="96" t="e">
        <f>'planning BP MMV 21'!#REF!</f>
        <v>#REF!</v>
      </c>
      <c r="E164" s="97"/>
      <c r="F164" s="98" t="e">
        <f>'planning BP MMV 21'!#REF!</f>
        <v>#REF!</v>
      </c>
      <c r="H164" s="102"/>
    </row>
    <row r="165" spans="2:8" ht="27.6" customHeight="1">
      <c r="H165" s="102"/>
    </row>
    <row r="166" spans="2:8">
      <c r="B166" s="76">
        <f>'planning BP MMV 21'!C233</f>
        <v>44690</v>
      </c>
      <c r="C166" s="77">
        <f>B166+1</f>
        <v>44691</v>
      </c>
      <c r="D166" s="77">
        <f t="shared" ref="D166" si="41">C166+1</f>
        <v>44692</v>
      </c>
      <c r="E166" s="77">
        <f t="shared" ref="E166" si="42">D166+1</f>
        <v>44693</v>
      </c>
      <c r="F166" s="77">
        <f t="shared" ref="F166" si="43">E166+1</f>
        <v>44694</v>
      </c>
      <c r="H166" s="102"/>
    </row>
    <row r="167" spans="2:8">
      <c r="B167" s="81" t="str">
        <f>'planning BP MMV 21'!B233</f>
        <v>UC1</v>
      </c>
      <c r="C167" s="81" t="str">
        <f>'planning BP MMV 21'!B235</f>
        <v>UC3</v>
      </c>
      <c r="D167" s="81" t="str">
        <f>'planning BP MMV 21'!B237</f>
        <v>UC3</v>
      </c>
      <c r="E167" s="81" t="str">
        <f>'planning BP MMV 21'!B239</f>
        <v>UC1</v>
      </c>
      <c r="F167" s="82" t="str">
        <f>'planning BP MMV 21'!B241</f>
        <v>UC1</v>
      </c>
      <c r="H167" s="102"/>
    </row>
    <row r="168" spans="2:8" ht="77.45" customHeight="1">
      <c r="B168" s="100">
        <f>'planning BP MMV 21'!$E233</f>
        <v>0</v>
      </c>
      <c r="C168" s="100">
        <f>'planning BP MMV 21'!$E235</f>
        <v>0</v>
      </c>
      <c r="D168" s="100">
        <f>'planning BP MMV 21'!$E237</f>
        <v>0</v>
      </c>
      <c r="E168" s="100">
        <f>'planning BP MMV 21'!$E239</f>
        <v>0</v>
      </c>
      <c r="F168" s="86">
        <f>'planning BP MMV 21'!$E241</f>
        <v>0</v>
      </c>
      <c r="H168" s="102"/>
    </row>
    <row r="169" spans="2:8">
      <c r="B169" s="88">
        <f>'planning BP MMV 21'!$G233</f>
        <v>0</v>
      </c>
      <c r="C169" s="88">
        <f>'planning BP MMV 21'!$G235</f>
        <v>0</v>
      </c>
      <c r="D169" s="88">
        <f>'planning BP MMV 21'!$G237</f>
        <v>0</v>
      </c>
      <c r="E169" s="88">
        <f>'planning BP MMV 21'!$G239</f>
        <v>0</v>
      </c>
      <c r="F169" s="89">
        <f>'planning BP MMV 21'!$G241</f>
        <v>0</v>
      </c>
      <c r="H169" s="102"/>
    </row>
    <row r="170" spans="2:8">
      <c r="B170" s="81" t="str">
        <f>'planning BP MMV 21'!$B234</f>
        <v>UC1</v>
      </c>
      <c r="C170" s="81" t="str">
        <f>'planning BP MMV 21'!$B236</f>
        <v>UC3</v>
      </c>
      <c r="D170" s="81" t="str">
        <f>'planning BP MMV 21'!$B238</f>
        <v>UC3</v>
      </c>
      <c r="E170" s="81" t="str">
        <f>'planning BP MMV 21'!$B240</f>
        <v>UC1</v>
      </c>
      <c r="F170" s="82" t="str">
        <f>'planning BP MMV 21'!$B242</f>
        <v>UC1</v>
      </c>
      <c r="H170" s="102"/>
    </row>
    <row r="171" spans="2:8" ht="77.45" customHeight="1">
      <c r="B171" s="100">
        <f>'planning BP MMV 21'!$E234</f>
        <v>0</v>
      </c>
      <c r="C171" s="100">
        <f>'planning BP MMV 21'!$E236</f>
        <v>0</v>
      </c>
      <c r="D171" s="100">
        <f>'planning BP MMV 21'!$E238</f>
        <v>0</v>
      </c>
      <c r="E171" s="100">
        <f>'planning BP MMV 21'!$E240</f>
        <v>0</v>
      </c>
      <c r="F171" s="86">
        <f>'planning BP MMV 21'!$E242</f>
        <v>0</v>
      </c>
      <c r="H171" s="102"/>
    </row>
    <row r="172" spans="2:8">
      <c r="B172" s="88">
        <f>'planning BP MMV 21'!$G234</f>
        <v>0</v>
      </c>
      <c r="C172" s="88">
        <f>'planning BP MMV 21'!$G236</f>
        <v>0</v>
      </c>
      <c r="D172" s="88">
        <f>'planning BP MMV 21'!$G238</f>
        <v>0</v>
      </c>
      <c r="E172" s="88">
        <f>'planning BP MMV 21'!$G240</f>
        <v>0</v>
      </c>
      <c r="F172" s="89">
        <f>'planning BP MMV 21'!$G242</f>
        <v>0</v>
      </c>
      <c r="H172" s="102"/>
    </row>
    <row r="173" spans="2:8">
      <c r="H173" s="102"/>
    </row>
    <row r="174" spans="2:8">
      <c r="B174" s="94" t="str">
        <f>'planning BP MMV 21'!B245</f>
        <v>UC4</v>
      </c>
      <c r="C174" s="99">
        <f>'planning BP MMV 21'!C245</f>
        <v>0</v>
      </c>
      <c r="D174" s="96">
        <f>'planning BP MMV 21'!E245</f>
        <v>0</v>
      </c>
      <c r="E174" s="97"/>
      <c r="F174" s="98">
        <f>'planning BP MMV 21'!G245</f>
        <v>0</v>
      </c>
      <c r="H174" s="102"/>
    </row>
    <row r="175" spans="2:8" ht="17.45" customHeight="1">
      <c r="B175" s="114"/>
      <c r="C175" s="115">
        <f>'planning BP MMV 21'!C257</f>
        <v>0</v>
      </c>
      <c r="D175" s="116">
        <f>'planning BP MMV 21'!E257</f>
        <v>0</v>
      </c>
      <c r="E175" s="117"/>
      <c r="F175" s="118"/>
      <c r="H175" s="102"/>
    </row>
    <row r="176" spans="2:8" ht="26.45" customHeight="1">
      <c r="H176" s="102"/>
    </row>
    <row r="177" spans="2:8">
      <c r="B177" s="76" t="e">
        <f>'planning BP MMV 21'!#REF!</f>
        <v>#REF!</v>
      </c>
      <c r="C177" s="77" t="e">
        <f>B177+1</f>
        <v>#REF!</v>
      </c>
      <c r="D177" s="77" t="e">
        <f t="shared" ref="D177" si="44">C177+1</f>
        <v>#REF!</v>
      </c>
      <c r="E177" s="77" t="e">
        <f t="shared" ref="E177" si="45">D177+1</f>
        <v>#REF!</v>
      </c>
      <c r="F177" s="77" t="e">
        <f t="shared" ref="F177" si="46">E177+1</f>
        <v>#REF!</v>
      </c>
      <c r="H177" s="102"/>
    </row>
    <row r="178" spans="2:8">
      <c r="B178" s="81" t="e">
        <f>'planning BP MMV 21'!#REF!</f>
        <v>#REF!</v>
      </c>
      <c r="C178" s="81" t="e">
        <f>'planning BP MMV 21'!#REF!</f>
        <v>#REF!</v>
      </c>
      <c r="D178" s="81" t="e">
        <f>'planning BP MMV 21'!#REF!</f>
        <v>#REF!</v>
      </c>
      <c r="E178" s="81" t="e">
        <f>'planning BP MMV 21'!#REF!</f>
        <v>#REF!</v>
      </c>
      <c r="F178" s="82" t="e">
        <f>'planning BP MMV 21'!#REF!</f>
        <v>#REF!</v>
      </c>
      <c r="H178" s="102"/>
    </row>
    <row r="179" spans="2:8" ht="77.45" customHeight="1">
      <c r="B179" s="83" t="e">
        <f>'planning BP MMV 21'!#REF!</f>
        <v>#REF!</v>
      </c>
      <c r="C179" s="83" t="e">
        <f>'planning BP MMV 21'!#REF!</f>
        <v>#REF!</v>
      </c>
      <c r="D179" s="83" t="e">
        <f>'planning BP MMV 21'!#REF!</f>
        <v>#REF!</v>
      </c>
      <c r="E179" s="83" t="e">
        <f>'planning BP MMV 21'!#REF!</f>
        <v>#REF!</v>
      </c>
      <c r="F179" s="84" t="e">
        <f>'planning BP MMV 21'!#REF!</f>
        <v>#REF!</v>
      </c>
      <c r="H179" s="102"/>
    </row>
    <row r="180" spans="2:8">
      <c r="B180" s="88" t="e">
        <f>'planning BP MMV 21'!#REF!</f>
        <v>#REF!</v>
      </c>
      <c r="C180" s="88" t="e">
        <f>'planning BP MMV 21'!#REF!</f>
        <v>#REF!</v>
      </c>
      <c r="D180" s="88" t="e">
        <f>'planning BP MMV 21'!#REF!</f>
        <v>#REF!</v>
      </c>
      <c r="E180" s="88" t="e">
        <f>'planning BP MMV 21'!#REF!</f>
        <v>#REF!</v>
      </c>
      <c r="F180" s="89" t="e">
        <f>'planning BP MMV 21'!#REF!</f>
        <v>#REF!</v>
      </c>
      <c r="H180" s="102"/>
    </row>
    <row r="181" spans="2:8">
      <c r="B181" s="81" t="e">
        <f>'planning BP MMV 21'!#REF!</f>
        <v>#REF!</v>
      </c>
      <c r="C181" s="81" t="e">
        <f>'planning BP MMV 21'!#REF!</f>
        <v>#REF!</v>
      </c>
      <c r="D181" s="81" t="e">
        <f>'planning BP MMV 21'!#REF!</f>
        <v>#REF!</v>
      </c>
      <c r="E181" s="81" t="e">
        <f>'planning BP MMV 21'!#REF!</f>
        <v>#REF!</v>
      </c>
      <c r="F181" s="82" t="e">
        <f>'planning BP MMV 21'!#REF!</f>
        <v>#REF!</v>
      </c>
      <c r="H181" s="102"/>
    </row>
    <row r="182" spans="2:8" ht="77.45" customHeight="1">
      <c r="B182" s="83" t="e">
        <f>'planning BP MMV 21'!#REF!</f>
        <v>#REF!</v>
      </c>
      <c r="C182" s="83" t="e">
        <f>'planning BP MMV 21'!#REF!</f>
        <v>#REF!</v>
      </c>
      <c r="D182" s="83" t="e">
        <f>'planning BP MMV 21'!#REF!</f>
        <v>#REF!</v>
      </c>
      <c r="E182" s="83" t="e">
        <f>'planning BP MMV 21'!#REF!</f>
        <v>#REF!</v>
      </c>
      <c r="F182" s="84" t="e">
        <f>'planning BP MMV 21'!#REF!</f>
        <v>#REF!</v>
      </c>
      <c r="H182" s="102"/>
    </row>
    <row r="183" spans="2:8">
      <c r="B183" s="88" t="e">
        <f>'planning BP MMV 21'!#REF!</f>
        <v>#REF!</v>
      </c>
      <c r="C183" s="88" t="e">
        <f>'planning BP MMV 21'!#REF!</f>
        <v>#REF!</v>
      </c>
      <c r="D183" s="88" t="e">
        <f>'planning BP MMV 21'!#REF!</f>
        <v>#REF!</v>
      </c>
      <c r="E183" s="88" t="e">
        <f>'planning BP MMV 21'!#REF!</f>
        <v>#REF!</v>
      </c>
      <c r="F183" s="89" t="e">
        <f>'planning BP MMV 21'!#REF!</f>
        <v>#REF!</v>
      </c>
      <c r="H183" s="102"/>
    </row>
    <row r="184" spans="2:8">
      <c r="H184" s="102"/>
    </row>
    <row r="185" spans="2:8">
      <c r="B185" s="94"/>
      <c r="C185" s="95"/>
      <c r="D185" s="96"/>
      <c r="E185" s="97"/>
      <c r="F185" s="98"/>
      <c r="H185" s="102"/>
    </row>
    <row r="186" spans="2:8" ht="27.6" customHeight="1">
      <c r="H186" s="102"/>
    </row>
    <row r="187" spans="2:8">
      <c r="B187" s="76" t="e">
        <f>'planning BP MMV 21'!#REF!</f>
        <v>#REF!</v>
      </c>
      <c r="C187" s="77" t="e">
        <f>B187+1</f>
        <v>#REF!</v>
      </c>
      <c r="D187" s="77" t="e">
        <f t="shared" ref="D187" si="47">C187+1</f>
        <v>#REF!</v>
      </c>
      <c r="E187" s="77" t="e">
        <f t="shared" ref="E187" si="48">D187+1</f>
        <v>#REF!</v>
      </c>
      <c r="F187" s="77" t="e">
        <f t="shared" ref="F187" si="49">E187+1</f>
        <v>#REF!</v>
      </c>
      <c r="H187" s="102"/>
    </row>
    <row r="188" spans="2:8">
      <c r="B188" s="81" t="e">
        <f>'planning BP MMV 21'!#REF!</f>
        <v>#REF!</v>
      </c>
      <c r="C188" s="81" t="e">
        <f>'planning BP MMV 21'!#REF!</f>
        <v>#REF!</v>
      </c>
      <c r="D188" s="81" t="e">
        <f>'planning BP MMV 21'!#REF!</f>
        <v>#REF!</v>
      </c>
      <c r="E188" s="81" t="e">
        <f>'planning BP MMV 21'!#REF!</f>
        <v>#REF!</v>
      </c>
      <c r="F188" s="82" t="e">
        <f>'planning BP MMV 21'!#REF!</f>
        <v>#REF!</v>
      </c>
      <c r="H188" s="102"/>
    </row>
    <row r="189" spans="2:8" ht="77.45" customHeight="1">
      <c r="B189" s="83" t="e">
        <f>'planning BP MMV 21'!#REF!</f>
        <v>#REF!</v>
      </c>
      <c r="C189" s="83" t="e">
        <f>'planning BP MMV 21'!#REF!</f>
        <v>#REF!</v>
      </c>
      <c r="D189" s="83" t="e">
        <f>'planning BP MMV 21'!#REF!</f>
        <v>#REF!</v>
      </c>
      <c r="E189" s="83" t="e">
        <f>'planning BP MMV 21'!#REF!</f>
        <v>#REF!</v>
      </c>
      <c r="F189" s="84" t="e">
        <f>'planning BP MMV 21'!#REF!</f>
        <v>#REF!</v>
      </c>
      <c r="H189" s="102"/>
    </row>
    <row r="190" spans="2:8">
      <c r="B190" s="88" t="e">
        <f>'planning BP MMV 21'!#REF!</f>
        <v>#REF!</v>
      </c>
      <c r="C190" s="88" t="e">
        <f>'planning BP MMV 21'!#REF!</f>
        <v>#REF!</v>
      </c>
      <c r="D190" s="88" t="e">
        <f>'planning BP MMV 21'!#REF!</f>
        <v>#REF!</v>
      </c>
      <c r="E190" s="88" t="e">
        <f>'planning BP MMV 21'!#REF!</f>
        <v>#REF!</v>
      </c>
      <c r="F190" s="89" t="e">
        <f>'planning BP MMV 21'!#REF!</f>
        <v>#REF!</v>
      </c>
      <c r="H190" s="102"/>
    </row>
    <row r="191" spans="2:8">
      <c r="B191" s="81" t="e">
        <f>'planning BP MMV 21'!#REF!</f>
        <v>#REF!</v>
      </c>
      <c r="C191" s="81" t="e">
        <f>'planning BP MMV 21'!#REF!</f>
        <v>#REF!</v>
      </c>
      <c r="D191" s="81" t="e">
        <f>'planning BP MMV 21'!#REF!</f>
        <v>#REF!</v>
      </c>
      <c r="E191" s="81" t="e">
        <f>'planning BP MMV 21'!#REF!</f>
        <v>#REF!</v>
      </c>
      <c r="F191" s="82" t="e">
        <f>'planning BP MMV 21'!#REF!</f>
        <v>#REF!</v>
      </c>
      <c r="H191" s="102"/>
    </row>
    <row r="192" spans="2:8" ht="77.45" customHeight="1">
      <c r="B192" s="83" t="e">
        <f>'planning BP MMV 21'!#REF!</f>
        <v>#REF!</v>
      </c>
      <c r="C192" s="83" t="e">
        <f>'planning BP MMV 21'!#REF!</f>
        <v>#REF!</v>
      </c>
      <c r="D192" s="83" t="e">
        <f>'planning BP MMV 21'!#REF!</f>
        <v>#REF!</v>
      </c>
      <c r="E192" s="83" t="e">
        <f>'planning BP MMV 21'!#REF!</f>
        <v>#REF!</v>
      </c>
      <c r="F192" s="84" t="e">
        <f>'planning BP MMV 21'!#REF!</f>
        <v>#REF!</v>
      </c>
      <c r="H192" s="102"/>
    </row>
    <row r="193" spans="2:8">
      <c r="B193" s="88" t="e">
        <f>'planning BP MMV 21'!#REF!</f>
        <v>#REF!</v>
      </c>
      <c r="C193" s="88" t="e">
        <f>'planning BP MMV 21'!#REF!</f>
        <v>#REF!</v>
      </c>
      <c r="D193" s="88" t="e">
        <f>'planning BP MMV 21'!#REF!</f>
        <v>#REF!</v>
      </c>
      <c r="E193" s="88" t="e">
        <f>'planning BP MMV 21'!#REF!</f>
        <v>#REF!</v>
      </c>
      <c r="F193" s="89" t="e">
        <f>'planning BP MMV 21'!#REF!</f>
        <v>#REF!</v>
      </c>
      <c r="H193" s="102"/>
    </row>
  </sheetData>
  <sheetProtection sheet="1" objects="1" scenarios="1"/>
  <mergeCells count="2">
    <mergeCell ref="B3:F3"/>
    <mergeCell ref="B2:F2"/>
  </mergeCells>
  <conditionalFormatting sqref="B8:F8 B11:F11">
    <cfRule type="cellIs" dxfId="697" priority="335" operator="equal">
      <formula>0</formula>
    </cfRule>
  </conditionalFormatting>
  <conditionalFormatting sqref="B16:F16 B19:F19">
    <cfRule type="cellIs" dxfId="696" priority="332" operator="equal">
      <formula>0</formula>
    </cfRule>
  </conditionalFormatting>
  <conditionalFormatting sqref="B29:F29 B26:F26">
    <cfRule type="cellIs" dxfId="695" priority="329" operator="equal">
      <formula>0</formula>
    </cfRule>
  </conditionalFormatting>
  <conditionalFormatting sqref="B36:F36 B39:F39">
    <cfRule type="cellIs" dxfId="694" priority="323" operator="equal">
      <formula>0</formula>
    </cfRule>
  </conditionalFormatting>
  <conditionalFormatting sqref="B49:F49 B46:F46">
    <cfRule type="cellIs" dxfId="693" priority="320" operator="equal">
      <formula>0</formula>
    </cfRule>
  </conditionalFormatting>
  <conditionalFormatting sqref="B56:F56 B59:F59">
    <cfRule type="cellIs" dxfId="692" priority="317" operator="equal">
      <formula>0</formula>
    </cfRule>
  </conditionalFormatting>
  <conditionalFormatting sqref="B67:F67 B70:F70">
    <cfRule type="cellIs" dxfId="691" priority="314" operator="equal">
      <formula>0</formula>
    </cfRule>
  </conditionalFormatting>
  <conditionalFormatting sqref="B77:F77 B80:F80">
    <cfRule type="cellIs" dxfId="690" priority="311" operator="equal">
      <formula>0</formula>
    </cfRule>
  </conditionalFormatting>
  <conditionalFormatting sqref="B91:F91 B88:F88">
    <cfRule type="cellIs" dxfId="689" priority="308" operator="equal">
      <formula>0</formula>
    </cfRule>
  </conditionalFormatting>
  <conditionalFormatting sqref="B98:F98 B101:F101">
    <cfRule type="cellIs" dxfId="688" priority="305" operator="equal">
      <formula>0</formula>
    </cfRule>
  </conditionalFormatting>
  <conditionalFormatting sqref="B108:F108 B111:F111">
    <cfRule type="cellIs" dxfId="687" priority="302" operator="equal">
      <formula>0</formula>
    </cfRule>
  </conditionalFormatting>
  <conditionalFormatting sqref="B118:F118 B121:F121">
    <cfRule type="cellIs" dxfId="686" priority="299" operator="equal">
      <formula>0</formula>
    </cfRule>
  </conditionalFormatting>
  <conditionalFormatting sqref="B128:F128 B131:F131">
    <cfRule type="cellIs" dxfId="685" priority="296" operator="equal">
      <formula>0</formula>
    </cfRule>
  </conditionalFormatting>
  <conditionalFormatting sqref="B139:F139 B142:F142">
    <cfRule type="cellIs" dxfId="684" priority="293" operator="equal">
      <formula>0</formula>
    </cfRule>
  </conditionalFormatting>
  <conditionalFormatting sqref="B149:F149 B152:F152">
    <cfRule type="cellIs" dxfId="683" priority="290" operator="equal">
      <formula>0</formula>
    </cfRule>
  </conditionalFormatting>
  <conditionalFormatting sqref="B159:F159 B162:F162">
    <cfRule type="cellIs" dxfId="682" priority="287" operator="equal">
      <formula>0</formula>
    </cfRule>
  </conditionalFormatting>
  <conditionalFormatting sqref="B169:F169 B172:F172">
    <cfRule type="cellIs" dxfId="681" priority="284" operator="equal">
      <formula>0</formula>
    </cfRule>
  </conditionalFormatting>
  <conditionalFormatting sqref="B180:F180 B183:F183">
    <cfRule type="cellIs" dxfId="680" priority="281" operator="equal">
      <formula>0</formula>
    </cfRule>
  </conditionalFormatting>
  <conditionalFormatting sqref="B193:F193 B190:F190">
    <cfRule type="cellIs" dxfId="679" priority="278" operator="equal">
      <formula>0</formula>
    </cfRule>
  </conditionalFormatting>
  <conditionalFormatting sqref="B6 B51">
    <cfRule type="containsText" dxfId="678" priority="136" operator="containsText" text="UC4">
      <formula>NOT(ISERROR(SEARCH("UC4",B6)))</formula>
    </cfRule>
    <cfRule type="containsText" dxfId="677" priority="137" operator="containsText" text="UC3">
      <formula>NOT(ISERROR(SEARCH("UC3",B6)))</formula>
    </cfRule>
    <cfRule type="containsText" dxfId="676" priority="138" operator="containsText" text="UC2">
      <formula>NOT(ISERROR(SEARCH("UC2",B6)))</formula>
    </cfRule>
    <cfRule type="containsText" dxfId="675" priority="139" operator="containsText" text="UC1">
      <formula>NOT(ISERROR(SEARCH("UC1",B6)))</formula>
    </cfRule>
  </conditionalFormatting>
  <conditionalFormatting sqref="B27:F27 B24:F24 B21 B17:F17 B14:F14 B9:F9 C6:F6">
    <cfRule type="containsText" dxfId="674" priority="112" operator="containsText" text="UC4">
      <formula>NOT(ISERROR(SEARCH("UC4",B6)))</formula>
    </cfRule>
    <cfRule type="containsText" dxfId="673" priority="113" operator="containsText" text="UC3">
      <formula>NOT(ISERROR(SEARCH("UC3",B6)))</formula>
    </cfRule>
    <cfRule type="containsText" dxfId="672" priority="114" operator="containsText" text="UC2">
      <formula>NOT(ISERROR(SEARCH("UC2",B6)))</formula>
    </cfRule>
    <cfRule type="containsText" dxfId="671" priority="115" operator="containsText" text="UC1">
      <formula>NOT(ISERROR(SEARCH("UC1",B6)))</formula>
    </cfRule>
  </conditionalFormatting>
  <conditionalFormatting sqref="B54:F54 B47:F47 B44:F44 B37:F37 B34:F34">
    <cfRule type="containsText" dxfId="670" priority="108" operator="containsText" text="UC4">
      <formula>NOT(ISERROR(SEARCH("UC4",B34)))</formula>
    </cfRule>
    <cfRule type="containsText" dxfId="669" priority="109" operator="containsText" text="UC3">
      <formula>NOT(ISERROR(SEARCH("UC3",B34)))</formula>
    </cfRule>
    <cfRule type="containsText" dxfId="668" priority="110" operator="containsText" text="UC2">
      <formula>NOT(ISERROR(SEARCH("UC2",B34)))</formula>
    </cfRule>
    <cfRule type="containsText" dxfId="667" priority="111" operator="containsText" text="UC1">
      <formula>NOT(ISERROR(SEARCH("UC1",B34)))</formula>
    </cfRule>
  </conditionalFormatting>
  <conditionalFormatting sqref="B89:F89 B86:F86 B78:F78 B75:F75 B68:F68 B65:F65 B57:F57">
    <cfRule type="containsText" dxfId="666" priority="104" operator="containsText" text="UC4">
      <formula>NOT(ISERROR(SEARCH("UC4",B57)))</formula>
    </cfRule>
    <cfRule type="containsText" dxfId="665" priority="105" operator="containsText" text="UC3">
      <formula>NOT(ISERROR(SEARCH("UC3",B57)))</formula>
    </cfRule>
    <cfRule type="containsText" dxfId="664" priority="106" operator="containsText" text="UC2">
      <formula>NOT(ISERROR(SEARCH("UC2",B57)))</formula>
    </cfRule>
    <cfRule type="containsText" dxfId="663" priority="107" operator="containsText" text="UC1">
      <formula>NOT(ISERROR(SEARCH("UC1",B57)))</formula>
    </cfRule>
  </conditionalFormatting>
  <conditionalFormatting sqref="B129:F129 B126:F126 B119:F119 B116:F116 B109:F109 B106:F106 B99:F99 B96:F96 B137:F137 B140:F140">
    <cfRule type="containsText" dxfId="662" priority="100" operator="containsText" text="UC4">
      <formula>NOT(ISERROR(SEARCH("UC4",B96)))</formula>
    </cfRule>
    <cfRule type="containsText" dxfId="661" priority="101" operator="containsText" text="UC3">
      <formula>NOT(ISERROR(SEARCH("UC3",B96)))</formula>
    </cfRule>
    <cfRule type="containsText" dxfId="660" priority="102" operator="containsText" text="UC2">
      <formula>NOT(ISERROR(SEARCH("UC2",B96)))</formula>
    </cfRule>
    <cfRule type="containsText" dxfId="659" priority="103" operator="containsText" text="UC1">
      <formula>NOT(ISERROR(SEARCH("UC1",B96)))</formula>
    </cfRule>
  </conditionalFormatting>
  <conditionalFormatting sqref="A1:XFD147">
    <cfRule type="cellIs" dxfId="658" priority="99" operator="equal">
      <formula>0</formula>
    </cfRule>
  </conditionalFormatting>
  <conditionalFormatting sqref="C137:F137">
    <cfRule type="cellIs" dxfId="657" priority="98" operator="equal">
      <formula>0</formula>
    </cfRule>
  </conditionalFormatting>
  <conditionalFormatting sqref="B160:F160 B157:F157 B147:F147 B150:F150 B140:F140">
    <cfRule type="cellIs" dxfId="656" priority="97" operator="equal">
      <formula>0</formula>
    </cfRule>
  </conditionalFormatting>
  <conditionalFormatting sqref="B160:F160 B157:F157 B147:F147 B150:F150">
    <cfRule type="containsText" dxfId="655" priority="93" operator="containsText" text="UC4">
      <formula>NOT(ISERROR(SEARCH("UC4",B147)))</formula>
    </cfRule>
    <cfRule type="containsText" dxfId="654" priority="94" operator="containsText" text="UC3">
      <formula>NOT(ISERROR(SEARCH("UC3",B147)))</formula>
    </cfRule>
    <cfRule type="containsText" dxfId="653" priority="95" operator="containsText" text="UC2">
      <formula>NOT(ISERROR(SEARCH("UC2",B147)))</formula>
    </cfRule>
    <cfRule type="containsText" dxfId="652" priority="96" operator="containsText" text="UC1">
      <formula>NOT(ISERROR(SEARCH("UC1",B147)))</formula>
    </cfRule>
  </conditionalFormatting>
  <conditionalFormatting sqref="B181:F181 B178:F178 B170:F170 B167:F167">
    <cfRule type="containsText" dxfId="651" priority="89" operator="containsText" text="UC4">
      <formula>NOT(ISERROR(SEARCH("UC4",B167)))</formula>
    </cfRule>
    <cfRule type="containsText" dxfId="650" priority="90" operator="containsText" text="UC3">
      <formula>NOT(ISERROR(SEARCH("UC3",B167)))</formula>
    </cfRule>
    <cfRule type="containsText" dxfId="649" priority="91" operator="containsText" text="UC2">
      <formula>NOT(ISERROR(SEARCH("UC2",B167)))</formula>
    </cfRule>
    <cfRule type="containsText" dxfId="648" priority="92" operator="containsText" text="UC1">
      <formula>NOT(ISERROR(SEARCH("UC1",B167)))</formula>
    </cfRule>
  </conditionalFormatting>
  <conditionalFormatting sqref="B181:F181 B178:F178 B170:F170 B167:F167">
    <cfRule type="cellIs" dxfId="647" priority="88" operator="equal">
      <formula>0</formula>
    </cfRule>
  </conditionalFormatting>
  <conditionalFormatting sqref="B188:F188 B191:F191">
    <cfRule type="containsText" dxfId="646" priority="84" operator="containsText" text="UC4">
      <formula>NOT(ISERROR(SEARCH("UC4",B188)))</formula>
    </cfRule>
    <cfRule type="containsText" dxfId="645" priority="85" operator="containsText" text="UC3">
      <formula>NOT(ISERROR(SEARCH("UC3",B188)))</formula>
    </cfRule>
    <cfRule type="containsText" dxfId="644" priority="86" operator="containsText" text="UC2">
      <formula>NOT(ISERROR(SEARCH("UC2",B188)))</formula>
    </cfRule>
    <cfRule type="containsText" dxfId="643" priority="87" operator="containsText" text="UC1">
      <formula>NOT(ISERROR(SEARCH("UC1",B188)))</formula>
    </cfRule>
  </conditionalFormatting>
  <conditionalFormatting sqref="B188:F188 B191:F191">
    <cfRule type="cellIs" dxfId="642" priority="83" operator="equal">
      <formula>0</formula>
    </cfRule>
  </conditionalFormatting>
  <conditionalFormatting sqref="B21:F21">
    <cfRule type="cellIs" dxfId="641" priority="82" operator="equal">
      <formula>0</formula>
    </cfRule>
  </conditionalFormatting>
  <conditionalFormatting sqref="B31">
    <cfRule type="containsText" dxfId="640" priority="78" operator="containsText" text="UC4">
      <formula>NOT(ISERROR(SEARCH("UC4",B31)))</formula>
    </cfRule>
    <cfRule type="containsText" dxfId="639" priority="79" operator="containsText" text="UC3">
      <formula>NOT(ISERROR(SEARCH("UC3",B31)))</formula>
    </cfRule>
    <cfRule type="containsText" dxfId="638" priority="80" operator="containsText" text="UC2">
      <formula>NOT(ISERROR(SEARCH("UC2",B31)))</formula>
    </cfRule>
    <cfRule type="containsText" dxfId="637" priority="81" operator="containsText" text="UC1">
      <formula>NOT(ISERROR(SEARCH("UC1",B31)))</formula>
    </cfRule>
  </conditionalFormatting>
  <conditionalFormatting sqref="B31:F31">
    <cfRule type="cellIs" dxfId="636" priority="77" operator="equal">
      <formula>0</formula>
    </cfRule>
  </conditionalFormatting>
  <conditionalFormatting sqref="B41">
    <cfRule type="containsText" dxfId="635" priority="73" operator="containsText" text="UC4">
      <formula>NOT(ISERROR(SEARCH("UC4",B41)))</formula>
    </cfRule>
    <cfRule type="containsText" dxfId="634" priority="74" operator="containsText" text="UC3">
      <formula>NOT(ISERROR(SEARCH("UC3",B41)))</formula>
    </cfRule>
    <cfRule type="containsText" dxfId="633" priority="75" operator="containsText" text="UC2">
      <formula>NOT(ISERROR(SEARCH("UC2",B41)))</formula>
    </cfRule>
    <cfRule type="containsText" dxfId="632" priority="76" operator="containsText" text="UC1">
      <formula>NOT(ISERROR(SEARCH("UC1",B41)))</formula>
    </cfRule>
  </conditionalFormatting>
  <conditionalFormatting sqref="B41:F41">
    <cfRule type="cellIs" dxfId="631" priority="72" operator="equal">
      <formula>0</formula>
    </cfRule>
  </conditionalFormatting>
  <conditionalFormatting sqref="B62">
    <cfRule type="containsText" dxfId="630" priority="63" operator="containsText" text="UC4">
      <formula>NOT(ISERROR(SEARCH("UC4",B62)))</formula>
    </cfRule>
    <cfRule type="containsText" dxfId="629" priority="64" operator="containsText" text="UC3">
      <formula>NOT(ISERROR(SEARCH("UC3",B62)))</formula>
    </cfRule>
    <cfRule type="containsText" dxfId="628" priority="65" operator="containsText" text="UC2">
      <formula>NOT(ISERROR(SEARCH("UC2",B62)))</formula>
    </cfRule>
    <cfRule type="containsText" dxfId="627" priority="66" operator="containsText" text="UC1">
      <formula>NOT(ISERROR(SEARCH("UC1",B62)))</formula>
    </cfRule>
  </conditionalFormatting>
  <conditionalFormatting sqref="B62:F62 C61:D61 F61">
    <cfRule type="cellIs" dxfId="626" priority="62" operator="equal">
      <formula>0</formula>
    </cfRule>
  </conditionalFormatting>
  <conditionalFormatting sqref="B72">
    <cfRule type="containsText" dxfId="625" priority="58" operator="containsText" text="UC4">
      <formula>NOT(ISERROR(SEARCH("UC4",B72)))</formula>
    </cfRule>
    <cfRule type="containsText" dxfId="624" priority="59" operator="containsText" text="UC3">
      <formula>NOT(ISERROR(SEARCH("UC3",B72)))</formula>
    </cfRule>
    <cfRule type="containsText" dxfId="623" priority="60" operator="containsText" text="UC2">
      <formula>NOT(ISERROR(SEARCH("UC2",B72)))</formula>
    </cfRule>
    <cfRule type="containsText" dxfId="622" priority="61" operator="containsText" text="UC1">
      <formula>NOT(ISERROR(SEARCH("UC1",B72)))</formula>
    </cfRule>
  </conditionalFormatting>
  <conditionalFormatting sqref="B72:F72">
    <cfRule type="cellIs" dxfId="621" priority="57" operator="equal">
      <formula>0</formula>
    </cfRule>
  </conditionalFormatting>
  <conditionalFormatting sqref="B82:B83">
    <cfRule type="containsText" dxfId="620" priority="53" operator="containsText" text="UC4">
      <formula>NOT(ISERROR(SEARCH("UC4",B82)))</formula>
    </cfRule>
    <cfRule type="containsText" dxfId="619" priority="54" operator="containsText" text="UC3">
      <formula>NOT(ISERROR(SEARCH("UC3",B82)))</formula>
    </cfRule>
    <cfRule type="containsText" dxfId="618" priority="55" operator="containsText" text="UC2">
      <formula>NOT(ISERROR(SEARCH("UC2",B82)))</formula>
    </cfRule>
    <cfRule type="containsText" dxfId="617" priority="56" operator="containsText" text="UC1">
      <formula>NOT(ISERROR(SEARCH("UC1",B82)))</formula>
    </cfRule>
  </conditionalFormatting>
  <conditionalFormatting sqref="B82:F83">
    <cfRule type="cellIs" dxfId="616" priority="52" operator="equal">
      <formula>0</formula>
    </cfRule>
  </conditionalFormatting>
  <conditionalFormatting sqref="B93">
    <cfRule type="containsText" dxfId="615" priority="48" operator="containsText" text="UC4">
      <formula>NOT(ISERROR(SEARCH("UC4",B93)))</formula>
    </cfRule>
    <cfRule type="containsText" dxfId="614" priority="49" operator="containsText" text="UC3">
      <formula>NOT(ISERROR(SEARCH("UC3",B93)))</formula>
    </cfRule>
    <cfRule type="containsText" dxfId="613" priority="50" operator="containsText" text="UC2">
      <formula>NOT(ISERROR(SEARCH("UC2",B93)))</formula>
    </cfRule>
    <cfRule type="containsText" dxfId="612" priority="51" operator="containsText" text="UC1">
      <formula>NOT(ISERROR(SEARCH("UC1",B93)))</formula>
    </cfRule>
  </conditionalFormatting>
  <conditionalFormatting sqref="B93:F93">
    <cfRule type="cellIs" dxfId="611" priority="47" operator="equal">
      <formula>0</formula>
    </cfRule>
  </conditionalFormatting>
  <conditionalFormatting sqref="B103">
    <cfRule type="containsText" dxfId="610" priority="43" operator="containsText" text="UC4">
      <formula>NOT(ISERROR(SEARCH("UC4",B103)))</formula>
    </cfRule>
    <cfRule type="containsText" dxfId="609" priority="44" operator="containsText" text="UC3">
      <formula>NOT(ISERROR(SEARCH("UC3",B103)))</formula>
    </cfRule>
    <cfRule type="containsText" dxfId="608" priority="45" operator="containsText" text="UC2">
      <formula>NOT(ISERROR(SEARCH("UC2",B103)))</formula>
    </cfRule>
    <cfRule type="containsText" dxfId="607" priority="46" operator="containsText" text="UC1">
      <formula>NOT(ISERROR(SEARCH("UC1",B103)))</formula>
    </cfRule>
  </conditionalFormatting>
  <conditionalFormatting sqref="B103:F103">
    <cfRule type="cellIs" dxfId="606" priority="42" operator="equal">
      <formula>0</formula>
    </cfRule>
  </conditionalFormatting>
  <conditionalFormatting sqref="B113">
    <cfRule type="containsText" dxfId="605" priority="38" operator="containsText" text="UC4">
      <formula>NOT(ISERROR(SEARCH("UC4",B113)))</formula>
    </cfRule>
    <cfRule type="containsText" dxfId="604" priority="39" operator="containsText" text="UC3">
      <formula>NOT(ISERROR(SEARCH("UC3",B113)))</formula>
    </cfRule>
    <cfRule type="containsText" dxfId="603" priority="40" operator="containsText" text="UC2">
      <formula>NOT(ISERROR(SEARCH("UC2",B113)))</formula>
    </cfRule>
    <cfRule type="containsText" dxfId="602" priority="41" operator="containsText" text="UC1">
      <formula>NOT(ISERROR(SEARCH("UC1",B113)))</formula>
    </cfRule>
  </conditionalFormatting>
  <conditionalFormatting sqref="B113:F113">
    <cfRule type="cellIs" dxfId="601" priority="37" operator="equal">
      <formula>0</formula>
    </cfRule>
  </conditionalFormatting>
  <conditionalFormatting sqref="B123">
    <cfRule type="containsText" dxfId="600" priority="33" operator="containsText" text="UC4">
      <formula>NOT(ISERROR(SEARCH("UC4",B123)))</formula>
    </cfRule>
    <cfRule type="containsText" dxfId="599" priority="34" operator="containsText" text="UC3">
      <formula>NOT(ISERROR(SEARCH("UC3",B123)))</formula>
    </cfRule>
    <cfRule type="containsText" dxfId="598" priority="35" operator="containsText" text="UC2">
      <formula>NOT(ISERROR(SEARCH("UC2",B123)))</formula>
    </cfRule>
    <cfRule type="containsText" dxfId="597" priority="36" operator="containsText" text="UC1">
      <formula>NOT(ISERROR(SEARCH("UC1",B123)))</formula>
    </cfRule>
  </conditionalFormatting>
  <conditionalFormatting sqref="B123:F123">
    <cfRule type="cellIs" dxfId="596" priority="32" operator="equal">
      <formula>0</formula>
    </cfRule>
  </conditionalFormatting>
  <conditionalFormatting sqref="B134">
    <cfRule type="containsText" dxfId="595" priority="28" operator="containsText" text="UC4">
      <formula>NOT(ISERROR(SEARCH("UC4",B134)))</formula>
    </cfRule>
    <cfRule type="containsText" dxfId="594" priority="29" operator="containsText" text="UC3">
      <formula>NOT(ISERROR(SEARCH("UC3",B134)))</formula>
    </cfRule>
    <cfRule type="containsText" dxfId="593" priority="30" operator="containsText" text="UC2">
      <formula>NOT(ISERROR(SEARCH("UC2",B134)))</formula>
    </cfRule>
    <cfRule type="containsText" dxfId="592" priority="31" operator="containsText" text="UC1">
      <formula>NOT(ISERROR(SEARCH("UC1",B134)))</formula>
    </cfRule>
  </conditionalFormatting>
  <conditionalFormatting sqref="B134:F134">
    <cfRule type="cellIs" dxfId="591" priority="27" operator="equal">
      <formula>0</formula>
    </cfRule>
  </conditionalFormatting>
  <conditionalFormatting sqref="B144">
    <cfRule type="containsText" dxfId="590" priority="23" operator="containsText" text="UC4">
      <formula>NOT(ISERROR(SEARCH("UC4",B144)))</formula>
    </cfRule>
    <cfRule type="containsText" dxfId="589" priority="24" operator="containsText" text="UC3">
      <formula>NOT(ISERROR(SEARCH("UC3",B144)))</formula>
    </cfRule>
    <cfRule type="containsText" dxfId="588" priority="25" operator="containsText" text="UC2">
      <formula>NOT(ISERROR(SEARCH("UC2",B144)))</formula>
    </cfRule>
    <cfRule type="containsText" dxfId="587" priority="26" operator="containsText" text="UC1">
      <formula>NOT(ISERROR(SEARCH("UC1",B144)))</formula>
    </cfRule>
  </conditionalFormatting>
  <conditionalFormatting sqref="B144:F144">
    <cfRule type="cellIs" dxfId="586" priority="22" operator="equal">
      <formula>0</formula>
    </cfRule>
  </conditionalFormatting>
  <conditionalFormatting sqref="B154">
    <cfRule type="containsText" dxfId="585" priority="18" operator="containsText" text="UC4">
      <formula>NOT(ISERROR(SEARCH("UC4",B154)))</formula>
    </cfRule>
    <cfRule type="containsText" dxfId="584" priority="19" operator="containsText" text="UC3">
      <formula>NOT(ISERROR(SEARCH("UC3",B154)))</formula>
    </cfRule>
    <cfRule type="containsText" dxfId="583" priority="20" operator="containsText" text="UC2">
      <formula>NOT(ISERROR(SEARCH("UC2",B154)))</formula>
    </cfRule>
    <cfRule type="containsText" dxfId="582" priority="21" operator="containsText" text="UC1">
      <formula>NOT(ISERROR(SEARCH("UC1",B154)))</formula>
    </cfRule>
  </conditionalFormatting>
  <conditionalFormatting sqref="B154:F154">
    <cfRule type="cellIs" dxfId="581" priority="17" operator="equal">
      <formula>0</formula>
    </cfRule>
  </conditionalFormatting>
  <conditionalFormatting sqref="B164">
    <cfRule type="containsText" dxfId="580" priority="13" operator="containsText" text="UC4">
      <formula>NOT(ISERROR(SEARCH("UC4",B164)))</formula>
    </cfRule>
    <cfRule type="containsText" dxfId="579" priority="14" operator="containsText" text="UC3">
      <formula>NOT(ISERROR(SEARCH("UC3",B164)))</formula>
    </cfRule>
    <cfRule type="containsText" dxfId="578" priority="15" operator="containsText" text="UC2">
      <formula>NOT(ISERROR(SEARCH("UC2",B164)))</formula>
    </cfRule>
    <cfRule type="containsText" dxfId="577" priority="16" operator="containsText" text="UC1">
      <formula>NOT(ISERROR(SEARCH("UC1",B164)))</formula>
    </cfRule>
  </conditionalFormatting>
  <conditionalFormatting sqref="B164:F164">
    <cfRule type="cellIs" dxfId="576" priority="12" operator="equal">
      <formula>0</formula>
    </cfRule>
  </conditionalFormatting>
  <conditionalFormatting sqref="B174:B175">
    <cfRule type="containsText" dxfId="575" priority="8" operator="containsText" text="UC4">
      <formula>NOT(ISERROR(SEARCH("UC4",B174)))</formula>
    </cfRule>
    <cfRule type="containsText" dxfId="574" priority="9" operator="containsText" text="UC3">
      <formula>NOT(ISERROR(SEARCH("UC3",B174)))</formula>
    </cfRule>
    <cfRule type="containsText" dxfId="573" priority="10" operator="containsText" text="UC2">
      <formula>NOT(ISERROR(SEARCH("UC2",B174)))</formula>
    </cfRule>
    <cfRule type="containsText" dxfId="572" priority="11" operator="containsText" text="UC1">
      <formula>NOT(ISERROR(SEARCH("UC1",B174)))</formula>
    </cfRule>
  </conditionalFormatting>
  <conditionalFormatting sqref="B174:F175">
    <cfRule type="cellIs" dxfId="571" priority="7" operator="equal">
      <formula>0</formula>
    </cfRule>
  </conditionalFormatting>
  <conditionalFormatting sqref="B185">
    <cfRule type="containsText" dxfId="570" priority="3" operator="containsText" text="UC4">
      <formula>NOT(ISERROR(SEARCH("UC4",B185)))</formula>
    </cfRule>
    <cfRule type="containsText" dxfId="569" priority="4" operator="containsText" text="UC3">
      <formula>NOT(ISERROR(SEARCH("UC3",B185)))</formula>
    </cfRule>
    <cfRule type="containsText" dxfId="568" priority="5" operator="containsText" text="UC2">
      <formula>NOT(ISERROR(SEARCH("UC2",B185)))</formula>
    </cfRule>
    <cfRule type="containsText" dxfId="567" priority="6" operator="containsText" text="UC1">
      <formula>NOT(ISERROR(SEARCH("UC1",B185)))</formula>
    </cfRule>
  </conditionalFormatting>
  <conditionalFormatting sqref="B185:F185">
    <cfRule type="cellIs" dxfId="566" priority="2" operator="equal">
      <formula>0</formula>
    </cfRule>
  </conditionalFormatting>
  <conditionalFormatting sqref="G148:XFD148 A149:XFD1048576">
    <cfRule type="cellIs" dxfId="565" priority="1" operator="equal">
      <formula>0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63" fitToHeight="5" orientation="portrait" r:id="rId1"/>
  <rowBreaks count="4" manualBreakCount="4">
    <brk id="42" min="1" max="5" man="1"/>
    <brk id="84" min="1" max="5" man="1"/>
    <brk id="124" min="1" max="5" man="1"/>
    <brk id="165" min="1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E40"/>
  <sheetViews>
    <sheetView zoomScaleNormal="100" workbookViewId="0">
      <selection activeCell="G38" sqref="G38"/>
    </sheetView>
  </sheetViews>
  <sheetFormatPr baseColWidth="10" defaultRowHeight="15"/>
  <cols>
    <col min="1" max="1" width="5.85546875" customWidth="1"/>
    <col min="2" max="2" width="5.7109375" customWidth="1"/>
    <col min="3" max="3" width="8" bestFit="1" customWidth="1"/>
    <col min="4" max="4" width="5.42578125" customWidth="1"/>
    <col min="5" max="5" width="12.7109375" bestFit="1" customWidth="1"/>
  </cols>
  <sheetData>
    <row r="1" spans="1:5">
      <c r="A1" t="s">
        <v>0</v>
      </c>
      <c r="C1" t="s">
        <v>4</v>
      </c>
      <c r="E1" s="1"/>
    </row>
    <row r="2" spans="1:5">
      <c r="A2" t="s">
        <v>21</v>
      </c>
      <c r="C2" t="s">
        <v>12</v>
      </c>
      <c r="E2" t="s">
        <v>10</v>
      </c>
    </row>
    <row r="3" spans="1:5">
      <c r="A3" t="s">
        <v>16</v>
      </c>
      <c r="C3" t="s">
        <v>3</v>
      </c>
      <c r="E3" t="s">
        <v>8</v>
      </c>
    </row>
    <row r="4" spans="1:5">
      <c r="A4" t="s">
        <v>17</v>
      </c>
      <c r="C4" t="s">
        <v>23</v>
      </c>
      <c r="E4" t="s">
        <v>67</v>
      </c>
    </row>
    <row r="5" spans="1:5">
      <c r="A5" t="s">
        <v>1</v>
      </c>
      <c r="C5" t="s">
        <v>22</v>
      </c>
      <c r="E5" t="s">
        <v>87</v>
      </c>
    </row>
    <row r="6" spans="1:5">
      <c r="A6" t="s">
        <v>2</v>
      </c>
      <c r="E6" t="s">
        <v>11</v>
      </c>
    </row>
    <row r="7" spans="1:5">
      <c r="A7" t="s">
        <v>15</v>
      </c>
      <c r="E7" t="s">
        <v>20</v>
      </c>
    </row>
    <row r="8" spans="1:5">
      <c r="A8" t="s">
        <v>14</v>
      </c>
      <c r="E8" t="s">
        <v>19</v>
      </c>
    </row>
    <row r="9" spans="1:5">
      <c r="A9" t="s">
        <v>24</v>
      </c>
      <c r="E9" t="s">
        <v>70</v>
      </c>
    </row>
    <row r="10" spans="1:5">
      <c r="A10" t="s">
        <v>58</v>
      </c>
      <c r="E10" t="s">
        <v>7</v>
      </c>
    </row>
    <row r="11" spans="1:5">
      <c r="E11" t="s">
        <v>60</v>
      </c>
    </row>
    <row r="12" spans="1:5">
      <c r="E12" t="s">
        <v>61</v>
      </c>
    </row>
    <row r="13" spans="1:5">
      <c r="E13" t="s">
        <v>62</v>
      </c>
    </row>
    <row r="14" spans="1:5">
      <c r="E14" t="s">
        <v>63</v>
      </c>
    </row>
    <row r="15" spans="1:5">
      <c r="E15" t="s">
        <v>95</v>
      </c>
    </row>
    <row r="16" spans="1:5">
      <c r="E16" t="s">
        <v>64</v>
      </c>
    </row>
    <row r="17" spans="5:5">
      <c r="E17" t="s">
        <v>65</v>
      </c>
    </row>
    <row r="18" spans="5:5">
      <c r="E18" t="s">
        <v>77</v>
      </c>
    </row>
    <row r="19" spans="5:5">
      <c r="E19" t="s">
        <v>69</v>
      </c>
    </row>
    <row r="20" spans="5:5">
      <c r="E20" t="s">
        <v>72</v>
      </c>
    </row>
    <row r="21" spans="5:5">
      <c r="E21" t="s">
        <v>71</v>
      </c>
    </row>
    <row r="22" spans="5:5">
      <c r="E22" t="s">
        <v>76</v>
      </c>
    </row>
    <row r="23" spans="5:5">
      <c r="E23" t="s">
        <v>78</v>
      </c>
    </row>
    <row r="24" spans="5:5">
      <c r="E24" t="s">
        <v>80</v>
      </c>
    </row>
    <row r="25" spans="5:5">
      <c r="E25" t="s">
        <v>82</v>
      </c>
    </row>
    <row r="26" spans="5:5">
      <c r="E26" t="s">
        <v>83</v>
      </c>
    </row>
    <row r="27" spans="5:5">
      <c r="E27" t="s">
        <v>79</v>
      </c>
    </row>
    <row r="28" spans="5:5">
      <c r="E28" t="s">
        <v>81</v>
      </c>
    </row>
    <row r="29" spans="5:5">
      <c r="E29" t="s">
        <v>76</v>
      </c>
    </row>
    <row r="30" spans="5:5">
      <c r="E30" t="s">
        <v>85</v>
      </c>
    </row>
    <row r="31" spans="5:5">
      <c r="E31" t="s">
        <v>84</v>
      </c>
    </row>
    <row r="32" spans="5:5">
      <c r="E32" t="s">
        <v>86</v>
      </c>
    </row>
    <row r="33" spans="5:5">
      <c r="E33" t="s">
        <v>88</v>
      </c>
    </row>
    <row r="34" spans="5:5">
      <c r="E34" t="s">
        <v>89</v>
      </c>
    </row>
    <row r="35" spans="5:5">
      <c r="E35" t="s">
        <v>90</v>
      </c>
    </row>
    <row r="36" spans="5:5">
      <c r="E36" t="s">
        <v>91</v>
      </c>
    </row>
    <row r="37" spans="5:5">
      <c r="E37" t="s">
        <v>92</v>
      </c>
    </row>
    <row r="38" spans="5:5">
      <c r="E38" t="s">
        <v>94</v>
      </c>
    </row>
    <row r="39" spans="5:5">
      <c r="E39" t="s">
        <v>97</v>
      </c>
    </row>
    <row r="40" spans="5:5">
      <c r="E40" t="s">
        <v>98</v>
      </c>
    </row>
  </sheetData>
  <sortState ref="E2:E14">
    <sortCondition ref="E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</vt:i4>
      </vt:variant>
    </vt:vector>
  </HeadingPairs>
  <TitlesOfParts>
    <vt:vector size="10" baseType="lpstr">
      <vt:lpstr>planning BP MMV 21</vt:lpstr>
      <vt:lpstr>planning annuel</vt:lpstr>
      <vt:lpstr>impression</vt:lpstr>
      <vt:lpstr>données</vt:lpstr>
      <vt:lpstr>données!A._Chanard</vt:lpstr>
      <vt:lpstr>intervenants</vt:lpstr>
      <vt:lpstr>UC</vt:lpstr>
      <vt:lpstr>impression!Zone_d_impression</vt:lpstr>
      <vt:lpstr>'planning annuel'!Zone_d_impression</vt:lpstr>
      <vt:lpstr>'planning BP MMV 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Stephane</dc:creator>
  <cp:lastModifiedBy>Pauline Fattelay</cp:lastModifiedBy>
  <cp:lastPrinted>2020-12-22T09:08:54Z</cp:lastPrinted>
  <dcterms:created xsi:type="dcterms:W3CDTF">2018-11-24T16:44:03Z</dcterms:created>
  <dcterms:modified xsi:type="dcterms:W3CDTF">2021-02-03T13:41:25Z</dcterms:modified>
</cp:coreProperties>
</file>